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830" windowHeight="11625" activeTab="0"/>
  </bookViews>
  <sheets>
    <sheet name="数値例" sheetId="1" r:id="rId1"/>
    <sheet name="数値例１" sheetId="2" r:id="rId2"/>
    <sheet name="数値例3" sheetId="3" r:id="rId3"/>
    <sheet name="練習問題2" sheetId="4" r:id="rId4"/>
  </sheets>
  <definedNames>
    <definedName name="solver_adj" localSheetId="1" hidden="1">'数値例１'!$G$14:$G$15</definedName>
    <definedName name="solver_adj" localSheetId="2" hidden="1">'数値例3'!$L$14:$L$15</definedName>
    <definedName name="solver_adj" localSheetId="3" hidden="1">'練習問題2'!$F$21:$F$22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'数値例１'!$H$13</definedName>
    <definedName name="solver_opt" localSheetId="2" hidden="1">'数値例3'!$O$13</definedName>
    <definedName name="solver_opt" localSheetId="3" hidden="1">'練習問題2'!$F$20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<sst xmlns="http://schemas.openxmlformats.org/spreadsheetml/2006/main" count="48" uniqueCount="29">
  <si>
    <t>観測番号</t>
  </si>
  <si>
    <t>測定１</t>
  </si>
  <si>
    <t>測定２</t>
  </si>
  <si>
    <t>測定３</t>
  </si>
  <si>
    <t>測定４</t>
  </si>
  <si>
    <t>X1</t>
  </si>
  <si>
    <t>Y1</t>
  </si>
  <si>
    <t>平均</t>
  </si>
  <si>
    <t>分散</t>
  </si>
  <si>
    <t>α</t>
  </si>
  <si>
    <t>β</t>
  </si>
  <si>
    <t>ε**2</t>
  </si>
  <si>
    <t>最小２乗法</t>
  </si>
  <si>
    <t>最小絶対値法</t>
  </si>
  <si>
    <t>｜ε｜</t>
  </si>
  <si>
    <t>Yの推定値</t>
  </si>
  <si>
    <t>X3</t>
  </si>
  <si>
    <t>Y3</t>
  </si>
  <si>
    <t>ウェイト</t>
  </si>
  <si>
    <t>Anscombe, F.J. 1973, "Graphs in Statistical Analysis", The American Statisticianより引用</t>
  </si>
  <si>
    <t>ただし、変数の並びはXが昇順になるように並べ替えてある。</t>
  </si>
  <si>
    <r>
      <t>X</t>
    </r>
    <r>
      <rPr>
        <vertAlign val="subscript"/>
        <sz val="11"/>
        <rFont val="ＭＳ Ｐゴシック"/>
        <family val="3"/>
      </rPr>
      <t>1</t>
    </r>
  </si>
  <si>
    <r>
      <t>Y</t>
    </r>
    <r>
      <rPr>
        <vertAlign val="subscript"/>
        <sz val="11"/>
        <rFont val="ＭＳ Ｐゴシック"/>
        <family val="3"/>
      </rPr>
      <t>1</t>
    </r>
  </si>
  <si>
    <r>
      <t>X</t>
    </r>
    <r>
      <rPr>
        <vertAlign val="subscript"/>
        <sz val="11"/>
        <rFont val="ＭＳ Ｐゴシック"/>
        <family val="3"/>
      </rPr>
      <t>2</t>
    </r>
  </si>
  <si>
    <r>
      <t>Y</t>
    </r>
    <r>
      <rPr>
        <vertAlign val="subscript"/>
        <sz val="11"/>
        <rFont val="ＭＳ Ｐゴシック"/>
        <family val="3"/>
      </rPr>
      <t>2</t>
    </r>
  </si>
  <si>
    <r>
      <t>X</t>
    </r>
    <r>
      <rPr>
        <vertAlign val="subscript"/>
        <sz val="11"/>
        <rFont val="ＭＳ Ｐゴシック"/>
        <family val="3"/>
      </rPr>
      <t>3</t>
    </r>
  </si>
  <si>
    <r>
      <t>Y</t>
    </r>
    <r>
      <rPr>
        <vertAlign val="subscript"/>
        <sz val="11"/>
        <rFont val="ＭＳ Ｐゴシック"/>
        <family val="3"/>
      </rPr>
      <t>3</t>
    </r>
  </si>
  <si>
    <r>
      <t>X</t>
    </r>
    <r>
      <rPr>
        <vertAlign val="subscript"/>
        <sz val="11"/>
        <rFont val="ＭＳ Ｐゴシック"/>
        <family val="3"/>
      </rPr>
      <t>4</t>
    </r>
  </si>
  <si>
    <r>
      <t>Y</t>
    </r>
    <r>
      <rPr>
        <vertAlign val="subscript"/>
        <sz val="11"/>
        <rFont val="ＭＳ Ｐゴシック"/>
        <family val="3"/>
      </rPr>
      <t>4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</si>
</sst>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vertical="center" inden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Anscombeの数値例１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'数値例１'!$A$2:$A$12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xVal>
          <c:yVal>
            <c:numRef>
              <c:f>'数値例１'!$B$2:$B$12</c:f>
              <c:numCache>
                <c:ptCount val="11"/>
                <c:pt idx="0">
                  <c:v>4.26</c:v>
                </c:pt>
                <c:pt idx="1">
                  <c:v>5.68</c:v>
                </c:pt>
                <c:pt idx="2">
                  <c:v>7.24</c:v>
                </c:pt>
                <c:pt idx="3">
                  <c:v>4.82</c:v>
                </c:pt>
                <c:pt idx="4">
                  <c:v>6.95</c:v>
                </c:pt>
                <c:pt idx="5">
                  <c:v>8.81</c:v>
                </c:pt>
                <c:pt idx="6">
                  <c:v>8.04</c:v>
                </c:pt>
                <c:pt idx="7">
                  <c:v>8.33</c:v>
                </c:pt>
                <c:pt idx="8">
                  <c:v>10.84</c:v>
                </c:pt>
                <c:pt idx="9">
                  <c:v>7.58</c:v>
                </c:pt>
                <c:pt idx="10">
                  <c:v>9.96</c:v>
                </c:pt>
              </c:numCache>
            </c:numRef>
          </c:yVal>
          <c:smooth val="0"/>
        </c:ser>
        <c:ser>
          <c:idx val="1"/>
          <c:order val="1"/>
          <c:tx>
            <c:v>最小２乗法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'数値例１'!$A$2:$A$12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xVal>
          <c:yVal>
            <c:numRef>
              <c:f>'数値例１'!$D$2:$D$12</c:f>
              <c:numCache>
                <c:ptCount val="11"/>
                <c:pt idx="0">
                  <c:v>5.000454386985728</c:v>
                </c:pt>
                <c:pt idx="1">
                  <c:v>5.500545257310851</c:v>
                </c:pt>
                <c:pt idx="2">
                  <c:v>6.000636127635975</c:v>
                </c:pt>
                <c:pt idx="3">
                  <c:v>6.500726997961097</c:v>
                </c:pt>
                <c:pt idx="4">
                  <c:v>7.000817868286219</c:v>
                </c:pt>
                <c:pt idx="5">
                  <c:v>7.5009087386113436</c:v>
                </c:pt>
                <c:pt idx="6">
                  <c:v>8.000999608936466</c:v>
                </c:pt>
                <c:pt idx="7">
                  <c:v>8.501090479261588</c:v>
                </c:pt>
                <c:pt idx="8">
                  <c:v>9.001181349586712</c:v>
                </c:pt>
                <c:pt idx="9">
                  <c:v>9.501272219911835</c:v>
                </c:pt>
                <c:pt idx="10">
                  <c:v>10.001363090236957</c:v>
                </c:pt>
              </c:numCache>
            </c:numRef>
          </c:yVal>
          <c:smooth val="0"/>
        </c:ser>
        <c:ser>
          <c:idx val="2"/>
          <c:order val="2"/>
          <c:tx>
            <c:v>最小絶対値法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'数値例１'!$A$2:$A$12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xVal>
          <c:yVal>
            <c:numRef>
              <c:f>'数値例１'!$I$2:$I$12</c:f>
              <c:numCache>
                <c:ptCount val="11"/>
                <c:pt idx="0">
                  <c:v>5.142276174637599</c:v>
                </c:pt>
                <c:pt idx="1">
                  <c:v>5.6240485532491595</c:v>
                </c:pt>
                <c:pt idx="2">
                  <c:v>6.10582093186072</c:v>
                </c:pt>
                <c:pt idx="3">
                  <c:v>6.587593310472279</c:v>
                </c:pt>
                <c:pt idx="4">
                  <c:v>7.069365689083838</c:v>
                </c:pt>
                <c:pt idx="5">
                  <c:v>7.551138067695398</c:v>
                </c:pt>
                <c:pt idx="6">
                  <c:v>8.032910446306959</c:v>
                </c:pt>
                <c:pt idx="7">
                  <c:v>8.514682824918518</c:v>
                </c:pt>
                <c:pt idx="8">
                  <c:v>8.996455203530077</c:v>
                </c:pt>
                <c:pt idx="9">
                  <c:v>9.478227582141637</c:v>
                </c:pt>
                <c:pt idx="10">
                  <c:v>9.959999960753198</c:v>
                </c:pt>
              </c:numCache>
            </c:numRef>
          </c:yVal>
          <c:smooth val="0"/>
        </c:ser>
        <c:axId val="3983321"/>
        <c:axId val="35849890"/>
      </c:scatterChart>
      <c:valAx>
        <c:axId val="398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49890"/>
        <c:crosses val="autoZero"/>
        <c:crossBetween val="midCat"/>
        <c:dispUnits/>
      </c:valAx>
      <c:valAx>
        <c:axId val="3584989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833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Anscombeの数値例3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測定値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'数値例3'!$A$2:$A$12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xVal>
          <c:yVal>
            <c:numRef>
              <c:f>'数値例3'!$B$2:$B$12</c:f>
              <c:numCache>
                <c:ptCount val="11"/>
                <c:pt idx="0">
                  <c:v>5.39</c:v>
                </c:pt>
                <c:pt idx="1">
                  <c:v>5.73</c:v>
                </c:pt>
                <c:pt idx="2">
                  <c:v>6.08</c:v>
                </c:pt>
                <c:pt idx="3">
                  <c:v>6.42</c:v>
                </c:pt>
                <c:pt idx="4">
                  <c:v>6.77</c:v>
                </c:pt>
                <c:pt idx="5">
                  <c:v>7.11</c:v>
                </c:pt>
                <c:pt idx="6">
                  <c:v>7.46</c:v>
                </c:pt>
                <c:pt idx="7">
                  <c:v>7.81</c:v>
                </c:pt>
                <c:pt idx="8">
                  <c:v>8.15</c:v>
                </c:pt>
                <c:pt idx="9">
                  <c:v>12.74</c:v>
                </c:pt>
                <c:pt idx="10">
                  <c:v>8.84</c:v>
                </c:pt>
              </c:numCache>
            </c:numRef>
          </c:yVal>
          <c:smooth val="0"/>
        </c:ser>
        <c:ser>
          <c:idx val="1"/>
          <c:order val="1"/>
          <c:tx>
            <c:v>最小２乗法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'数値例3'!$A$2:$A$12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xVal>
          <c:yVal>
            <c:numRef>
              <c:f>'数値例3'!$D$2:$D$12</c:f>
              <c:numCache>
                <c:ptCount val="11"/>
                <c:pt idx="0">
                  <c:v>5.001363214353639</c:v>
                </c:pt>
                <c:pt idx="1">
                  <c:v>5.501090384495868</c:v>
                </c:pt>
                <c:pt idx="2">
                  <c:v>6.000817554638097</c:v>
                </c:pt>
                <c:pt idx="3">
                  <c:v>6.500544724780324</c:v>
                </c:pt>
                <c:pt idx="4">
                  <c:v>7.0002718949225535</c:v>
                </c:pt>
                <c:pt idx="5">
                  <c:v>7.499999065064783</c:v>
                </c:pt>
                <c:pt idx="6">
                  <c:v>7.99972623520701</c:v>
                </c:pt>
                <c:pt idx="7">
                  <c:v>8.49945340534924</c:v>
                </c:pt>
                <c:pt idx="8">
                  <c:v>8.999180575491469</c:v>
                </c:pt>
                <c:pt idx="9">
                  <c:v>9.498907745633696</c:v>
                </c:pt>
                <c:pt idx="10">
                  <c:v>9.998634915775925</c:v>
                </c:pt>
              </c:numCache>
            </c:numRef>
          </c:yVal>
          <c:smooth val="0"/>
        </c:ser>
        <c:ser>
          <c:idx val="2"/>
          <c:order val="2"/>
          <c:tx>
            <c:v>最小絶対値法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'数値例3'!$A$2:$A$12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xVal>
          <c:yVal>
            <c:numRef>
              <c:f>'数値例3'!$I$2:$I$12</c:f>
              <c:numCache>
                <c:ptCount val="11"/>
                <c:pt idx="0">
                  <c:v>5.3899961343129235</c:v>
                </c:pt>
                <c:pt idx="1">
                  <c:v>5.734996809140478</c:v>
                </c:pt>
                <c:pt idx="2">
                  <c:v>6.0799974839680315</c:v>
                </c:pt>
                <c:pt idx="3">
                  <c:v>6.424998158795586</c:v>
                </c:pt>
                <c:pt idx="4">
                  <c:v>6.76999883362314</c:v>
                </c:pt>
                <c:pt idx="5">
                  <c:v>7.114999508450694</c:v>
                </c:pt>
                <c:pt idx="6">
                  <c:v>7.4600001832782485</c:v>
                </c:pt>
                <c:pt idx="7">
                  <c:v>7.805000858105803</c:v>
                </c:pt>
                <c:pt idx="8">
                  <c:v>8.150001532933356</c:v>
                </c:pt>
                <c:pt idx="9">
                  <c:v>8.495002207760912</c:v>
                </c:pt>
                <c:pt idx="10">
                  <c:v>8.840002882588465</c:v>
                </c:pt>
              </c:numCache>
            </c:numRef>
          </c:yVal>
          <c:smooth val="0"/>
        </c:ser>
        <c:axId val="54213555"/>
        <c:axId val="18159948"/>
      </c:scatterChart>
      <c:valAx>
        <c:axId val="5421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59948"/>
        <c:crosses val="autoZero"/>
        <c:crossBetween val="midCat"/>
        <c:dispUnits/>
      </c:valAx>
      <c:valAx>
        <c:axId val="18159948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213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142875</xdr:rowOff>
    </xdr:from>
    <xdr:to>
      <xdr:col>7</xdr:col>
      <xdr:colOff>323850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209550" y="3057525"/>
        <a:ext cx="4914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152400</xdr:rowOff>
    </xdr:from>
    <xdr:to>
      <xdr:col>7</xdr:col>
      <xdr:colOff>114300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0" y="3409950"/>
        <a:ext cx="49149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2">
      <selection activeCell="B36" sqref="B36"/>
    </sheetView>
  </sheetViews>
  <sheetFormatPr defaultColWidth="9.00390625" defaultRowHeight="13.5"/>
  <sheetData>
    <row r="1" spans="1:9" ht="13.5">
      <c r="A1" s="20" t="s">
        <v>0</v>
      </c>
      <c r="B1" s="20" t="s">
        <v>1</v>
      </c>
      <c r="C1" s="20"/>
      <c r="D1" s="20" t="s">
        <v>2</v>
      </c>
      <c r="E1" s="20"/>
      <c r="F1" s="20" t="s">
        <v>3</v>
      </c>
      <c r="G1" s="20"/>
      <c r="H1" s="20" t="s">
        <v>4</v>
      </c>
      <c r="I1" s="20"/>
    </row>
    <row r="2" spans="1:9" ht="16.5">
      <c r="A2" s="20"/>
      <c r="B2" s="11" t="s">
        <v>21</v>
      </c>
      <c r="C2" s="11" t="s">
        <v>22</v>
      </c>
      <c r="D2" s="11" t="s">
        <v>23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28</v>
      </c>
    </row>
    <row r="3" spans="1:9" ht="13.5">
      <c r="A3" s="12">
        <v>1</v>
      </c>
      <c r="B3" s="17">
        <v>4</v>
      </c>
      <c r="C3" s="17">
        <v>4.26</v>
      </c>
      <c r="D3" s="17">
        <v>4</v>
      </c>
      <c r="E3" s="17">
        <v>3.1</v>
      </c>
      <c r="F3" s="17">
        <v>4</v>
      </c>
      <c r="G3" s="17">
        <v>5.39</v>
      </c>
      <c r="H3" s="17">
        <v>8</v>
      </c>
      <c r="I3" s="17">
        <v>5.25</v>
      </c>
    </row>
    <row r="4" spans="1:9" ht="13.5">
      <c r="A4" s="12">
        <v>2</v>
      </c>
      <c r="B4" s="17">
        <v>5</v>
      </c>
      <c r="C4" s="17">
        <v>5.68</v>
      </c>
      <c r="D4" s="17">
        <v>5</v>
      </c>
      <c r="E4" s="17">
        <v>4.74</v>
      </c>
      <c r="F4" s="17">
        <v>5</v>
      </c>
      <c r="G4" s="17">
        <v>5.73</v>
      </c>
      <c r="H4" s="17">
        <v>8</v>
      </c>
      <c r="I4" s="17">
        <v>5.56</v>
      </c>
    </row>
    <row r="5" spans="1:9" ht="13.5">
      <c r="A5" s="12">
        <v>3</v>
      </c>
      <c r="B5" s="17">
        <v>6</v>
      </c>
      <c r="C5" s="17">
        <v>7.24</v>
      </c>
      <c r="D5" s="17">
        <v>6</v>
      </c>
      <c r="E5" s="17">
        <v>6.13</v>
      </c>
      <c r="F5" s="17">
        <v>6</v>
      </c>
      <c r="G5" s="17">
        <v>6.08</v>
      </c>
      <c r="H5" s="17">
        <v>8</v>
      </c>
      <c r="I5" s="17">
        <v>5.76</v>
      </c>
    </row>
    <row r="6" spans="1:9" ht="13.5">
      <c r="A6" s="12">
        <v>4</v>
      </c>
      <c r="B6" s="17">
        <v>7</v>
      </c>
      <c r="C6" s="17">
        <v>4.82</v>
      </c>
      <c r="D6" s="17">
        <v>7</v>
      </c>
      <c r="E6" s="17">
        <v>7.26</v>
      </c>
      <c r="F6" s="17">
        <v>7</v>
      </c>
      <c r="G6" s="17">
        <v>6.42</v>
      </c>
      <c r="H6" s="17">
        <v>8</v>
      </c>
      <c r="I6" s="17">
        <v>6.58</v>
      </c>
    </row>
    <row r="7" spans="1:9" ht="13.5">
      <c r="A7" s="12">
        <v>5</v>
      </c>
      <c r="B7" s="17">
        <v>8</v>
      </c>
      <c r="C7" s="17">
        <v>6.95</v>
      </c>
      <c r="D7" s="17">
        <v>8</v>
      </c>
      <c r="E7" s="17">
        <v>8.14</v>
      </c>
      <c r="F7" s="17">
        <v>8</v>
      </c>
      <c r="G7" s="17">
        <v>6.77</v>
      </c>
      <c r="H7" s="17">
        <v>8</v>
      </c>
      <c r="I7" s="17">
        <v>6.89</v>
      </c>
    </row>
    <row r="8" spans="1:9" ht="13.5">
      <c r="A8" s="12">
        <v>6</v>
      </c>
      <c r="B8" s="17">
        <v>9</v>
      </c>
      <c r="C8" s="17">
        <v>8.81</v>
      </c>
      <c r="D8" s="17">
        <v>9</v>
      </c>
      <c r="E8" s="17">
        <v>8.77</v>
      </c>
      <c r="F8" s="17">
        <v>9</v>
      </c>
      <c r="G8" s="17">
        <v>7.11</v>
      </c>
      <c r="H8" s="17">
        <v>8</v>
      </c>
      <c r="I8" s="17">
        <v>7.04</v>
      </c>
    </row>
    <row r="9" spans="1:9" ht="13.5">
      <c r="A9" s="12">
        <v>7</v>
      </c>
      <c r="B9" s="17">
        <v>10</v>
      </c>
      <c r="C9" s="17">
        <v>8.04</v>
      </c>
      <c r="D9" s="17">
        <v>10</v>
      </c>
      <c r="E9" s="17">
        <v>9.14</v>
      </c>
      <c r="F9" s="17">
        <v>10</v>
      </c>
      <c r="G9" s="17">
        <v>7.46</v>
      </c>
      <c r="H9" s="17">
        <v>8</v>
      </c>
      <c r="I9" s="17">
        <v>7.71</v>
      </c>
    </row>
    <row r="10" spans="1:9" ht="13.5">
      <c r="A10" s="12">
        <v>8</v>
      </c>
      <c r="B10" s="17">
        <v>11</v>
      </c>
      <c r="C10" s="17">
        <v>8.33</v>
      </c>
      <c r="D10" s="17">
        <v>11</v>
      </c>
      <c r="E10" s="17">
        <v>9.26</v>
      </c>
      <c r="F10" s="17">
        <v>11</v>
      </c>
      <c r="G10" s="17">
        <v>7.81</v>
      </c>
      <c r="H10" s="17">
        <v>8</v>
      </c>
      <c r="I10" s="17">
        <v>7.91</v>
      </c>
    </row>
    <row r="11" spans="1:9" ht="13.5">
      <c r="A11" s="12">
        <v>9</v>
      </c>
      <c r="B11" s="17">
        <v>12</v>
      </c>
      <c r="C11" s="17">
        <v>10.84</v>
      </c>
      <c r="D11" s="17">
        <v>12</v>
      </c>
      <c r="E11" s="17">
        <v>9.13</v>
      </c>
      <c r="F11" s="17">
        <v>12</v>
      </c>
      <c r="G11" s="17">
        <v>8.15</v>
      </c>
      <c r="H11" s="17">
        <v>8</v>
      </c>
      <c r="I11" s="17">
        <v>8.47</v>
      </c>
    </row>
    <row r="12" spans="1:9" ht="13.5">
      <c r="A12" s="12">
        <v>10</v>
      </c>
      <c r="B12" s="17">
        <v>13</v>
      </c>
      <c r="C12" s="17">
        <v>7.58</v>
      </c>
      <c r="D12" s="17">
        <v>13</v>
      </c>
      <c r="E12" s="17">
        <v>8.74</v>
      </c>
      <c r="F12" s="17">
        <v>13</v>
      </c>
      <c r="G12" s="17">
        <v>12.74</v>
      </c>
      <c r="H12" s="17">
        <v>8</v>
      </c>
      <c r="I12" s="17">
        <v>8.84</v>
      </c>
    </row>
    <row r="13" spans="1:9" ht="14.25" thickBot="1">
      <c r="A13" s="12">
        <v>11</v>
      </c>
      <c r="B13" s="17">
        <v>14</v>
      </c>
      <c r="C13" s="17">
        <v>9.96</v>
      </c>
      <c r="D13" s="17">
        <v>14</v>
      </c>
      <c r="E13" s="17">
        <v>8.1</v>
      </c>
      <c r="F13" s="17">
        <v>14</v>
      </c>
      <c r="G13" s="17">
        <v>8.84</v>
      </c>
      <c r="H13" s="17">
        <v>19</v>
      </c>
      <c r="I13" s="17">
        <v>12.5</v>
      </c>
    </row>
    <row r="14" spans="1:9" ht="13.5">
      <c r="A14" s="18" t="s">
        <v>7</v>
      </c>
      <c r="B14" s="13">
        <f>AVERAGE(B3:B13)</f>
        <v>9</v>
      </c>
      <c r="C14" s="13">
        <f aca="true" t="shared" si="0" ref="C14:I14">AVERAGE(C3:C13)</f>
        <v>7.50090909090909</v>
      </c>
      <c r="D14" s="13">
        <f t="shared" si="0"/>
        <v>9</v>
      </c>
      <c r="E14" s="13">
        <f t="shared" si="0"/>
        <v>7.50090909090909</v>
      </c>
      <c r="F14" s="13">
        <f t="shared" si="0"/>
        <v>9</v>
      </c>
      <c r="G14" s="13">
        <f t="shared" si="0"/>
        <v>7.500000000000001</v>
      </c>
      <c r="H14" s="13">
        <f t="shared" si="0"/>
        <v>9</v>
      </c>
      <c r="I14" s="14">
        <f t="shared" si="0"/>
        <v>7.500909090909091</v>
      </c>
    </row>
    <row r="15" spans="1:9" ht="14.25" thickBot="1">
      <c r="A15" s="19" t="s">
        <v>8</v>
      </c>
      <c r="B15" s="15">
        <f>+VARP(B3:B13)</f>
        <v>10</v>
      </c>
      <c r="C15" s="15">
        <f aca="true" t="shared" si="1" ref="C15:I15">+VARP(C3:C13)</f>
        <v>3.752062809917364</v>
      </c>
      <c r="D15" s="15">
        <f t="shared" si="1"/>
        <v>10</v>
      </c>
      <c r="E15" s="15">
        <f t="shared" si="1"/>
        <v>3.7523900826446446</v>
      </c>
      <c r="F15" s="15">
        <f t="shared" si="1"/>
        <v>10</v>
      </c>
      <c r="G15" s="15">
        <f t="shared" si="1"/>
        <v>3.7478363636363468</v>
      </c>
      <c r="H15" s="15">
        <f t="shared" si="1"/>
        <v>10</v>
      </c>
      <c r="I15" s="16">
        <f t="shared" si="1"/>
        <v>3.7484082644627996</v>
      </c>
    </row>
    <row r="17" ht="13.5">
      <c r="A17" t="s">
        <v>19</v>
      </c>
    </row>
    <row r="18" ht="13.5">
      <c r="A18" t="s">
        <v>20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47" sqref="B47"/>
    </sheetView>
  </sheetViews>
  <sheetFormatPr defaultColWidth="9.00390625" defaultRowHeight="13.5"/>
  <sheetData>
    <row r="1" spans="1:9" ht="13.5">
      <c r="A1" s="1" t="s">
        <v>5</v>
      </c>
      <c r="B1" s="1" t="s">
        <v>6</v>
      </c>
      <c r="C1" s="1" t="s">
        <v>11</v>
      </c>
      <c r="D1" s="8" t="s">
        <v>15</v>
      </c>
      <c r="F1" s="1" t="s">
        <v>5</v>
      </c>
      <c r="G1" s="1" t="s">
        <v>6</v>
      </c>
      <c r="H1" s="1" t="s">
        <v>14</v>
      </c>
      <c r="I1" s="8" t="s">
        <v>15</v>
      </c>
    </row>
    <row r="2" spans="1:9" ht="13.5">
      <c r="A2" s="3">
        <v>4</v>
      </c>
      <c r="B2" s="3">
        <v>4.26</v>
      </c>
      <c r="C2" s="4">
        <f>(B2-$B$14-$B$15*A2)^2</f>
        <v>0.548272699206411</v>
      </c>
      <c r="D2" s="2">
        <f>$B$14+$B$15*A2</f>
        <v>5.000454386985728</v>
      </c>
      <c r="F2" s="3">
        <v>4</v>
      </c>
      <c r="G2" s="3">
        <v>4.26</v>
      </c>
      <c r="H2" s="3">
        <f>ABS(G2-$G$14-$G$15*F2)</f>
        <v>0.8822761746376</v>
      </c>
      <c r="I2" s="3">
        <f>$G$14+$G$15*F2</f>
        <v>5.142276174637599</v>
      </c>
    </row>
    <row r="3" spans="1:9" ht="13.5">
      <c r="A3" s="2">
        <v>5</v>
      </c>
      <c r="B3" s="2">
        <v>5.68</v>
      </c>
      <c r="C3" s="5">
        <f aca="true" t="shared" si="0" ref="C3:C12">(B3-$B$14-$B$15*A3)^2</f>
        <v>0.03220400467362854</v>
      </c>
      <c r="D3" s="2">
        <f aca="true" t="shared" si="1" ref="D3:D12">$B$14+$B$15*A3</f>
        <v>5.500545257310851</v>
      </c>
      <c r="F3" s="2">
        <v>5</v>
      </c>
      <c r="G3" s="2">
        <v>5.68</v>
      </c>
      <c r="H3" s="2">
        <f aca="true" t="shared" si="2" ref="H3:H12">ABS(G3-$G$14-$G$15*F3)</f>
        <v>0.055951446750840184</v>
      </c>
      <c r="I3" s="2">
        <f aca="true" t="shared" si="3" ref="I3:I12">$G$14+$G$15*F3</f>
        <v>5.6240485532491595</v>
      </c>
    </row>
    <row r="4" spans="1:9" ht="13.5">
      <c r="A4" s="2">
        <v>6</v>
      </c>
      <c r="B4" s="2">
        <v>7.24</v>
      </c>
      <c r="C4" s="5">
        <f t="shared" si="0"/>
        <v>1.5360228081211524</v>
      </c>
      <c r="D4" s="2">
        <f t="shared" si="1"/>
        <v>6.000636127635975</v>
      </c>
      <c r="F4" s="2">
        <v>6</v>
      </c>
      <c r="G4" s="2">
        <v>7.24</v>
      </c>
      <c r="H4" s="2">
        <f t="shared" si="2"/>
        <v>1.1341790681392814</v>
      </c>
      <c r="I4" s="2">
        <f t="shared" si="3"/>
        <v>6.10582093186072</v>
      </c>
    </row>
    <row r="5" spans="1:9" ht="13.5">
      <c r="A5" s="2">
        <v>7</v>
      </c>
      <c r="B5" s="2">
        <v>4.82</v>
      </c>
      <c r="C5" s="5">
        <f t="shared" si="0"/>
        <v>2.8248432416753206</v>
      </c>
      <c r="D5" s="2">
        <f t="shared" si="1"/>
        <v>6.500726997961097</v>
      </c>
      <c r="F5" s="2">
        <v>7</v>
      </c>
      <c r="G5" s="2">
        <v>4.82</v>
      </c>
      <c r="H5" s="2">
        <f t="shared" si="2"/>
        <v>1.7675933104722787</v>
      </c>
      <c r="I5" s="2">
        <f t="shared" si="3"/>
        <v>6.587593310472279</v>
      </c>
    </row>
    <row r="6" spans="1:9" ht="13.5">
      <c r="A6" s="2">
        <v>8</v>
      </c>
      <c r="B6" s="2">
        <v>6.95</v>
      </c>
      <c r="C6" s="5">
        <f t="shared" si="0"/>
        <v>0.0025824557371555744</v>
      </c>
      <c r="D6" s="2">
        <f t="shared" si="1"/>
        <v>7.000817868286219</v>
      </c>
      <c r="F6" s="2">
        <v>8</v>
      </c>
      <c r="G6" s="2">
        <v>6.95</v>
      </c>
      <c r="H6" s="2">
        <f t="shared" si="2"/>
        <v>0.1193656890838386</v>
      </c>
      <c r="I6" s="2">
        <f t="shared" si="3"/>
        <v>7.069365689083838</v>
      </c>
    </row>
    <row r="7" spans="1:9" ht="13.5">
      <c r="A7" s="2">
        <v>9</v>
      </c>
      <c r="B7" s="2">
        <v>8.81</v>
      </c>
      <c r="C7" s="5">
        <f t="shared" si="0"/>
        <v>1.7137199306441449</v>
      </c>
      <c r="D7" s="2">
        <f t="shared" si="1"/>
        <v>7.5009087386113436</v>
      </c>
      <c r="F7" s="2">
        <v>9</v>
      </c>
      <c r="G7" s="2">
        <v>8.81</v>
      </c>
      <c r="H7" s="2">
        <f t="shared" si="2"/>
        <v>1.2588619323046029</v>
      </c>
      <c r="I7" s="2">
        <f t="shared" si="3"/>
        <v>7.551138067695398</v>
      </c>
    </row>
    <row r="8" spans="1:9" ht="13.5">
      <c r="A8" s="2">
        <v>10</v>
      </c>
      <c r="B8" s="2">
        <v>8.04</v>
      </c>
      <c r="C8" s="5">
        <f t="shared" si="0"/>
        <v>0.0015210305031085247</v>
      </c>
      <c r="D8" s="2">
        <f t="shared" si="1"/>
        <v>8.000999608936466</v>
      </c>
      <c r="F8" s="2">
        <v>10</v>
      </c>
      <c r="G8" s="2">
        <v>8.04</v>
      </c>
      <c r="H8" s="2">
        <f t="shared" si="2"/>
        <v>0.007089553693041317</v>
      </c>
      <c r="I8" s="2">
        <f t="shared" si="3"/>
        <v>8.032910446306959</v>
      </c>
    </row>
    <row r="9" spans="1:9" ht="13.5">
      <c r="A9" s="2">
        <v>11</v>
      </c>
      <c r="B9" s="2">
        <v>8.33</v>
      </c>
      <c r="C9" s="5">
        <f t="shared" si="0"/>
        <v>0.029271952093960232</v>
      </c>
      <c r="D9" s="2">
        <f t="shared" si="1"/>
        <v>8.501090479261588</v>
      </c>
      <c r="F9" s="2">
        <v>11</v>
      </c>
      <c r="G9" s="2">
        <v>8.33</v>
      </c>
      <c r="H9" s="2">
        <f t="shared" si="2"/>
        <v>0.18468282491851795</v>
      </c>
      <c r="I9" s="2">
        <f t="shared" si="3"/>
        <v>8.514682824918518</v>
      </c>
    </row>
    <row r="10" spans="1:9" ht="13.5">
      <c r="A10" s="2">
        <v>12</v>
      </c>
      <c r="B10" s="2">
        <v>10.84</v>
      </c>
      <c r="C10" s="5">
        <f t="shared" si="0"/>
        <v>3.381254029107744</v>
      </c>
      <c r="D10" s="2">
        <f t="shared" si="1"/>
        <v>9.001181349586712</v>
      </c>
      <c r="F10" s="2">
        <v>12</v>
      </c>
      <c r="G10" s="2">
        <v>10.84</v>
      </c>
      <c r="H10" s="2">
        <f t="shared" si="2"/>
        <v>1.8435447964699225</v>
      </c>
      <c r="I10" s="2">
        <f t="shared" si="3"/>
        <v>8.996455203530077</v>
      </c>
    </row>
    <row r="11" spans="1:9" ht="13.5">
      <c r="A11" s="2">
        <v>13</v>
      </c>
      <c r="B11" s="2">
        <v>7.58</v>
      </c>
      <c r="C11" s="5">
        <f t="shared" si="0"/>
        <v>3.691286943004949</v>
      </c>
      <c r="D11" s="2">
        <f t="shared" si="1"/>
        <v>9.501272219911835</v>
      </c>
      <c r="F11" s="2">
        <v>13</v>
      </c>
      <c r="G11" s="2">
        <v>7.58</v>
      </c>
      <c r="H11" s="2">
        <f t="shared" si="2"/>
        <v>1.8982275821416366</v>
      </c>
      <c r="I11" s="2">
        <f t="shared" si="3"/>
        <v>9.478227582141637</v>
      </c>
    </row>
    <row r="12" spans="1:9" ht="13.5">
      <c r="A12" s="6">
        <v>14</v>
      </c>
      <c r="B12" s="6">
        <v>9.96</v>
      </c>
      <c r="C12" s="7">
        <f t="shared" si="0"/>
        <v>0.0017109052339506522</v>
      </c>
      <c r="D12" s="6">
        <f t="shared" si="1"/>
        <v>10.001363090236957</v>
      </c>
      <c r="F12" s="6">
        <v>14</v>
      </c>
      <c r="G12" s="6">
        <v>9.96</v>
      </c>
      <c r="H12" s="6">
        <f t="shared" si="2"/>
        <v>3.92468040288918E-08</v>
      </c>
      <c r="I12" s="6">
        <f t="shared" si="3"/>
        <v>9.959999960753198</v>
      </c>
    </row>
    <row r="13" spans="3:8" ht="13.5">
      <c r="C13" s="1">
        <f>SUM(C2:C12)</f>
        <v>13.762690000001527</v>
      </c>
      <c r="H13" s="1">
        <f>SUM(H2:H12)</f>
        <v>9.151772417858364</v>
      </c>
    </row>
    <row r="14" spans="1:7" ht="13.5">
      <c r="A14" t="s">
        <v>9</v>
      </c>
      <c r="B14" s="1">
        <v>3.0000909056852367</v>
      </c>
      <c r="F14" t="s">
        <v>9</v>
      </c>
      <c r="G14" s="1">
        <v>3.215186660191361</v>
      </c>
    </row>
    <row r="15" spans="1:7" ht="13.5">
      <c r="A15" t="s">
        <v>10</v>
      </c>
      <c r="B15" s="6">
        <v>0.5000908703251229</v>
      </c>
      <c r="F15" t="s">
        <v>10</v>
      </c>
      <c r="G15" s="6">
        <v>0.48177237861155975</v>
      </c>
    </row>
    <row r="17" spans="1:6" ht="13.5">
      <c r="A17" t="s">
        <v>12</v>
      </c>
      <c r="F17" t="s">
        <v>13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:B12"/>
    </sheetView>
  </sheetViews>
  <sheetFormatPr defaultColWidth="9.00390625" defaultRowHeight="13.5"/>
  <sheetData>
    <row r="1" spans="1:16" ht="13.5">
      <c r="A1" s="1" t="s">
        <v>16</v>
      </c>
      <c r="B1" s="1" t="s">
        <v>17</v>
      </c>
      <c r="C1" s="1" t="s">
        <v>11</v>
      </c>
      <c r="D1" s="8" t="s">
        <v>15</v>
      </c>
      <c r="F1" s="1" t="s">
        <v>16</v>
      </c>
      <c r="G1" s="1" t="s">
        <v>17</v>
      </c>
      <c r="H1" s="1" t="s">
        <v>14</v>
      </c>
      <c r="I1" s="8" t="s">
        <v>15</v>
      </c>
      <c r="K1" s="9"/>
      <c r="L1" s="9"/>
      <c r="M1" s="10"/>
      <c r="N1" s="10"/>
      <c r="O1" s="10"/>
      <c r="P1" s="9"/>
    </row>
    <row r="2" spans="1:16" ht="13.5">
      <c r="A2" s="3">
        <v>4</v>
      </c>
      <c r="B2" s="3">
        <v>5.39</v>
      </c>
      <c r="C2" s="4">
        <f>(B2-$B$14-$B$15*A2)^2</f>
        <v>0.15103855115753526</v>
      </c>
      <c r="D2" s="2">
        <f>$B$14+$B$15*A2</f>
        <v>5.001363214353639</v>
      </c>
      <c r="F2" s="3">
        <v>4</v>
      </c>
      <c r="G2" s="3">
        <v>5.39</v>
      </c>
      <c r="H2" s="3">
        <f>ABS(G2-$G$14-$G$15*F2)</f>
        <v>3.865687076443081E-06</v>
      </c>
      <c r="I2" s="3">
        <f>$G$14+$G$15*F2</f>
        <v>5.3899961343129235</v>
      </c>
      <c r="K2" s="9"/>
      <c r="L2" s="9"/>
      <c r="M2" s="9"/>
      <c r="N2" s="9"/>
      <c r="O2" s="9"/>
      <c r="P2" s="9"/>
    </row>
    <row r="3" spans="1:16" ht="13.5">
      <c r="A3" s="2">
        <v>5</v>
      </c>
      <c r="B3" s="2">
        <v>5.73</v>
      </c>
      <c r="C3" s="5">
        <f aca="true" t="shared" si="0" ref="C3:C12">(B3-$B$14-$B$15*A3)^2</f>
        <v>0.052399612070249915</v>
      </c>
      <c r="D3" s="2">
        <f aca="true" t="shared" si="1" ref="D3:D12">$B$14+$B$15*A3</f>
        <v>5.501090384495868</v>
      </c>
      <c r="F3" s="2">
        <v>5</v>
      </c>
      <c r="G3" s="2">
        <v>5.73</v>
      </c>
      <c r="H3" s="2">
        <f aca="true" t="shared" si="2" ref="H3:H12">ABS(G3-$G$14-$G$15*F3)</f>
        <v>0.004996809140477065</v>
      </c>
      <c r="I3" s="2">
        <f aca="true" t="shared" si="3" ref="I3:I12">$G$14+$G$15*F3</f>
        <v>5.734996809140478</v>
      </c>
      <c r="K3" s="9"/>
      <c r="L3" s="9"/>
      <c r="M3" s="9"/>
      <c r="N3" s="9"/>
      <c r="O3" s="9"/>
      <c r="P3" s="9"/>
    </row>
    <row r="4" spans="1:16" ht="13.5">
      <c r="A4" s="2">
        <v>6</v>
      </c>
      <c r="B4" s="2">
        <v>6.08</v>
      </c>
      <c r="C4" s="5">
        <f t="shared" si="0"/>
        <v>0.006269859653490859</v>
      </c>
      <c r="D4" s="2">
        <f t="shared" si="1"/>
        <v>6.000817554638097</v>
      </c>
      <c r="F4" s="2">
        <v>6</v>
      </c>
      <c r="G4" s="2">
        <v>6.08</v>
      </c>
      <c r="H4" s="2">
        <f t="shared" si="2"/>
        <v>2.5160319685468835E-06</v>
      </c>
      <c r="I4" s="2">
        <f t="shared" si="3"/>
        <v>6.0799974839680315</v>
      </c>
      <c r="K4" s="9"/>
      <c r="L4" s="9"/>
      <c r="M4" s="9"/>
      <c r="N4" s="9"/>
      <c r="O4" s="9"/>
      <c r="P4" s="9"/>
    </row>
    <row r="5" spans="1:16" ht="13.5">
      <c r="A5" s="2">
        <v>7</v>
      </c>
      <c r="B5" s="2">
        <v>6.42</v>
      </c>
      <c r="C5" s="5">
        <f t="shared" si="0"/>
        <v>0.006487452689938271</v>
      </c>
      <c r="D5" s="2">
        <f t="shared" si="1"/>
        <v>6.500544724780324</v>
      </c>
      <c r="F5" s="2">
        <v>7</v>
      </c>
      <c r="G5" s="2">
        <v>6.42</v>
      </c>
      <c r="H5" s="2">
        <f t="shared" si="2"/>
        <v>0.004998158795586072</v>
      </c>
      <c r="I5" s="2">
        <f t="shared" si="3"/>
        <v>6.424998158795586</v>
      </c>
      <c r="K5" s="9"/>
      <c r="L5" s="9"/>
      <c r="M5" s="9"/>
      <c r="N5" s="9"/>
      <c r="O5" s="9"/>
      <c r="P5" s="9"/>
    </row>
    <row r="6" spans="1:16" ht="13.5">
      <c r="A6" s="2">
        <v>8</v>
      </c>
      <c r="B6" s="2">
        <v>6.77</v>
      </c>
      <c r="C6" s="5">
        <f t="shared" si="0"/>
        <v>0.05302514559122373</v>
      </c>
      <c r="D6" s="2">
        <f t="shared" si="1"/>
        <v>7.0002718949225535</v>
      </c>
      <c r="F6" s="2">
        <v>8</v>
      </c>
      <c r="G6" s="2">
        <v>6.77</v>
      </c>
      <c r="H6" s="2">
        <f t="shared" si="2"/>
        <v>1.1663768595404633E-06</v>
      </c>
      <c r="I6" s="2">
        <f t="shared" si="3"/>
        <v>6.76999883362314</v>
      </c>
      <c r="K6" s="9"/>
      <c r="L6" s="9"/>
      <c r="M6" s="9"/>
      <c r="N6" s="9"/>
      <c r="O6" s="9"/>
      <c r="P6" s="9"/>
    </row>
    <row r="7" spans="1:16" ht="13.5">
      <c r="A7" s="2">
        <v>9</v>
      </c>
      <c r="B7" s="2">
        <v>7.11</v>
      </c>
      <c r="C7" s="5">
        <f t="shared" si="0"/>
        <v>0.1520992707514037</v>
      </c>
      <c r="D7" s="2">
        <f t="shared" si="1"/>
        <v>7.499999065064783</v>
      </c>
      <c r="F7" s="2">
        <v>9</v>
      </c>
      <c r="G7" s="2">
        <v>7.11</v>
      </c>
      <c r="H7" s="2">
        <f t="shared" si="2"/>
        <v>0.004999508450693746</v>
      </c>
      <c r="I7" s="2">
        <f t="shared" si="3"/>
        <v>7.114999508450694</v>
      </c>
      <c r="K7" s="9"/>
      <c r="L7" s="9"/>
      <c r="M7" s="9"/>
      <c r="N7" s="9"/>
      <c r="O7" s="9"/>
      <c r="P7" s="9"/>
    </row>
    <row r="8" spans="1:16" ht="13.5">
      <c r="A8" s="2">
        <v>10</v>
      </c>
      <c r="B8" s="2">
        <v>7.46</v>
      </c>
      <c r="C8" s="5">
        <f t="shared" si="0"/>
        <v>0.29130440897073295</v>
      </c>
      <c r="D8" s="2">
        <f t="shared" si="1"/>
        <v>7.99972623520701</v>
      </c>
      <c r="F8" s="2">
        <v>10</v>
      </c>
      <c r="G8" s="2">
        <v>7.46</v>
      </c>
      <c r="H8" s="2">
        <f t="shared" si="2"/>
        <v>1.832782485777784E-07</v>
      </c>
      <c r="I8" s="2">
        <f t="shared" si="3"/>
        <v>7.4600001832782485</v>
      </c>
      <c r="K8" s="9"/>
      <c r="L8" s="9"/>
      <c r="M8" s="9"/>
      <c r="N8" s="9"/>
      <c r="O8" s="9"/>
      <c r="P8" s="9"/>
    </row>
    <row r="9" spans="1:16" ht="13.5">
      <c r="A9" s="2">
        <v>11</v>
      </c>
      <c r="B9" s="2">
        <v>7.81</v>
      </c>
      <c r="C9" s="5">
        <f t="shared" si="0"/>
        <v>0.475345998147662</v>
      </c>
      <c r="D9" s="2">
        <f t="shared" si="1"/>
        <v>8.49945340534924</v>
      </c>
      <c r="F9" s="2">
        <v>11</v>
      </c>
      <c r="G9" s="2">
        <v>7.81</v>
      </c>
      <c r="H9" s="2">
        <f t="shared" si="2"/>
        <v>0.0049991418941970345</v>
      </c>
      <c r="I9" s="2">
        <f t="shared" si="3"/>
        <v>7.805000858105803</v>
      </c>
      <c r="K9" s="9"/>
      <c r="L9" s="9"/>
      <c r="M9" s="9"/>
      <c r="N9" s="9"/>
      <c r="O9" s="9"/>
      <c r="P9" s="9"/>
    </row>
    <row r="10" spans="1:16" ht="13.5">
      <c r="A10" s="2">
        <v>12</v>
      </c>
      <c r="B10" s="2">
        <v>8.15</v>
      </c>
      <c r="C10" s="5">
        <f t="shared" si="0"/>
        <v>0.7211076497920212</v>
      </c>
      <c r="D10" s="2">
        <f t="shared" si="1"/>
        <v>8.999180575491469</v>
      </c>
      <c r="F10" s="2">
        <v>12</v>
      </c>
      <c r="G10" s="2">
        <v>8.15</v>
      </c>
      <c r="H10" s="2">
        <f t="shared" si="2"/>
        <v>1.532933356251931E-06</v>
      </c>
      <c r="I10" s="2">
        <f t="shared" si="3"/>
        <v>8.150001532933356</v>
      </c>
      <c r="K10" s="9"/>
      <c r="L10" s="9"/>
      <c r="M10" s="9"/>
      <c r="N10" s="9"/>
      <c r="O10" s="9"/>
      <c r="P10" s="9"/>
    </row>
    <row r="11" spans="1:16" ht="13.5">
      <c r="A11" s="2">
        <v>13</v>
      </c>
      <c r="B11" s="2">
        <v>12.74</v>
      </c>
      <c r="C11" s="5">
        <f t="shared" si="0"/>
        <v>10.504679001313246</v>
      </c>
      <c r="D11" s="2">
        <f t="shared" si="1"/>
        <v>9.498907745633696</v>
      </c>
      <c r="F11" s="2">
        <v>13</v>
      </c>
      <c r="G11" s="2">
        <v>12.74</v>
      </c>
      <c r="H11" s="2">
        <f t="shared" si="2"/>
        <v>4.244997792239088</v>
      </c>
      <c r="I11" s="2">
        <f t="shared" si="3"/>
        <v>8.495002207760912</v>
      </c>
      <c r="K11" s="9"/>
      <c r="L11" s="9"/>
      <c r="M11" s="9"/>
      <c r="N11" s="9"/>
      <c r="O11" s="9"/>
      <c r="P11" s="9"/>
    </row>
    <row r="12" spans="1:16" ht="13.5">
      <c r="A12" s="6">
        <v>14</v>
      </c>
      <c r="B12" s="6">
        <v>8.84</v>
      </c>
      <c r="C12" s="7">
        <f t="shared" si="0"/>
        <v>1.342434868055086</v>
      </c>
      <c r="D12" s="6">
        <f t="shared" si="1"/>
        <v>9.998634915775925</v>
      </c>
      <c r="F12" s="6">
        <v>14</v>
      </c>
      <c r="G12" s="6">
        <v>8.84</v>
      </c>
      <c r="H12" s="6">
        <f t="shared" si="2"/>
        <v>2.8825884657024403E-06</v>
      </c>
      <c r="I12" s="6">
        <f t="shared" si="3"/>
        <v>8.840002882588465</v>
      </c>
      <c r="K12" s="9"/>
      <c r="L12" s="9"/>
      <c r="M12" s="9"/>
      <c r="N12" s="9"/>
      <c r="O12" s="9"/>
      <c r="P12" s="9"/>
    </row>
    <row r="13" spans="3:16" ht="13.5">
      <c r="C13" s="1">
        <f>SUM(C2:C12)</f>
        <v>13.75619181819259</v>
      </c>
      <c r="H13" s="1">
        <f>SUM(H2:H12)</f>
        <v>4.265003557416017</v>
      </c>
      <c r="K13" s="9"/>
      <c r="L13" s="9"/>
      <c r="M13" s="9"/>
      <c r="N13" s="9"/>
      <c r="O13" s="9"/>
      <c r="P13" s="9"/>
    </row>
    <row r="14" spans="1:16" ht="13.5">
      <c r="A14" t="s">
        <v>9</v>
      </c>
      <c r="B14" s="1">
        <v>3.0024545337847246</v>
      </c>
      <c r="F14" t="s">
        <v>9</v>
      </c>
      <c r="G14" s="1">
        <v>4.009993435002706</v>
      </c>
      <c r="K14" s="9"/>
      <c r="L14" s="9"/>
      <c r="M14" s="9"/>
      <c r="N14" s="9"/>
      <c r="O14" s="9"/>
      <c r="P14" s="9"/>
    </row>
    <row r="15" spans="1:16" ht="13.5">
      <c r="A15" t="s">
        <v>10</v>
      </c>
      <c r="B15" s="6">
        <v>0.4997271701422286</v>
      </c>
      <c r="F15" t="s">
        <v>10</v>
      </c>
      <c r="G15" s="6">
        <v>0.3450006748275542</v>
      </c>
      <c r="K15" s="9"/>
      <c r="L15" s="9"/>
      <c r="M15" s="9"/>
      <c r="N15" s="9"/>
      <c r="O15" s="9"/>
      <c r="P15" s="9"/>
    </row>
    <row r="16" spans="11:16" ht="13.5">
      <c r="K16" s="9"/>
      <c r="L16" s="9"/>
      <c r="M16" s="9"/>
      <c r="N16" s="9"/>
      <c r="O16" s="9"/>
      <c r="P16" s="9"/>
    </row>
    <row r="17" spans="1:16" ht="13.5">
      <c r="A17" t="s">
        <v>12</v>
      </c>
      <c r="F17" t="s">
        <v>13</v>
      </c>
      <c r="K17" s="9"/>
      <c r="L17" s="9"/>
      <c r="M17" s="9"/>
      <c r="N17" s="9"/>
      <c r="O17" s="9"/>
      <c r="P17" s="9"/>
    </row>
    <row r="18" spans="11:16" ht="13.5">
      <c r="K18" s="9"/>
      <c r="L18" s="9"/>
      <c r="M18" s="9"/>
      <c r="N18" s="9"/>
      <c r="O18" s="9"/>
      <c r="P18" s="9"/>
    </row>
    <row r="19" spans="11:16" ht="13.5">
      <c r="K19" s="9"/>
      <c r="L19" s="9"/>
      <c r="M19" s="9"/>
      <c r="N19" s="9"/>
      <c r="O19" s="9"/>
      <c r="P19" s="9"/>
    </row>
    <row r="20" spans="11:16" ht="13.5">
      <c r="K20" s="9"/>
      <c r="L20" s="9"/>
      <c r="M20" s="9"/>
      <c r="N20" s="9"/>
      <c r="O20" s="9"/>
      <c r="P20" s="9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45" sqref="E45"/>
    </sheetView>
  </sheetViews>
  <sheetFormatPr defaultColWidth="9.00390625" defaultRowHeight="13.5"/>
  <cols>
    <col min="1" max="2" width="5.75390625" style="0" customWidth="1"/>
    <col min="3" max="3" width="7.25390625" style="0" customWidth="1"/>
    <col min="4" max="4" width="7.125" style="0" bestFit="1" customWidth="1"/>
  </cols>
  <sheetData>
    <row r="1" spans="1:3" ht="13.5">
      <c r="A1" s="1" t="s">
        <v>16</v>
      </c>
      <c r="B1" s="1" t="s">
        <v>17</v>
      </c>
      <c r="C1" s="1" t="s">
        <v>18</v>
      </c>
    </row>
    <row r="2" spans="1:3" ht="13.5">
      <c r="A2" s="3">
        <v>4</v>
      </c>
      <c r="B2" s="3">
        <v>5.39</v>
      </c>
      <c r="C2" s="3">
        <v>100</v>
      </c>
    </row>
    <row r="3" spans="1:3" ht="13.5">
      <c r="A3" s="2">
        <v>5</v>
      </c>
      <c r="B3" s="2">
        <v>5.73</v>
      </c>
      <c r="C3" s="2">
        <v>1</v>
      </c>
    </row>
    <row r="4" spans="1:3" ht="13.5">
      <c r="A4" s="2">
        <v>6</v>
      </c>
      <c r="B4" s="2">
        <v>6.08</v>
      </c>
      <c r="C4" s="2">
        <v>1</v>
      </c>
    </row>
    <row r="5" spans="1:3" ht="13.5">
      <c r="A5" s="2">
        <v>7</v>
      </c>
      <c r="B5" s="2">
        <v>6.42</v>
      </c>
      <c r="C5" s="2">
        <v>1</v>
      </c>
    </row>
    <row r="6" spans="1:3" ht="13.5">
      <c r="A6" s="2">
        <v>8</v>
      </c>
      <c r="B6" s="2">
        <v>6.77</v>
      </c>
      <c r="C6" s="2">
        <v>1</v>
      </c>
    </row>
    <row r="7" spans="1:3" ht="13.5">
      <c r="A7" s="2">
        <v>9</v>
      </c>
      <c r="B7" s="2">
        <v>7.11</v>
      </c>
      <c r="C7" s="2">
        <v>1</v>
      </c>
    </row>
    <row r="8" spans="1:3" ht="13.5">
      <c r="A8" s="2">
        <v>10</v>
      </c>
      <c r="B8" s="2">
        <v>7.46</v>
      </c>
      <c r="C8" s="2">
        <v>1</v>
      </c>
    </row>
    <row r="9" spans="1:3" ht="13.5">
      <c r="A9" s="2">
        <v>11</v>
      </c>
      <c r="B9" s="2">
        <v>7.81</v>
      </c>
      <c r="C9" s="2">
        <v>1</v>
      </c>
    </row>
    <row r="10" spans="1:3" ht="13.5">
      <c r="A10" s="2">
        <v>12</v>
      </c>
      <c r="B10" s="2">
        <v>8.15</v>
      </c>
      <c r="C10" s="2">
        <v>1</v>
      </c>
    </row>
    <row r="11" spans="1:3" ht="13.5">
      <c r="A11" s="2">
        <v>13</v>
      </c>
      <c r="B11" s="2">
        <v>12.74</v>
      </c>
      <c r="C11" s="2">
        <v>100</v>
      </c>
    </row>
    <row r="12" spans="1:3" ht="13.5">
      <c r="A12" s="6">
        <v>14</v>
      </c>
      <c r="B12" s="6">
        <v>8.84</v>
      </c>
      <c r="C12" s="6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2002-06-30T08:30:02Z</dcterms:created>
  <dcterms:modified xsi:type="dcterms:W3CDTF">2007-12-03T06:04:40Z</dcterms:modified>
  <cp:category/>
  <cp:version/>
  <cp:contentType/>
  <cp:contentStatus/>
</cp:coreProperties>
</file>