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385" windowHeight="11685"/>
  </bookViews>
  <sheets>
    <sheet name="利用履歴" sheetId="3" r:id="rId1"/>
    <sheet name="定額コース支払" sheetId="4" r:id="rId2"/>
    <sheet name="標準コース支払" sheetId="5" r:id="rId3"/>
    <sheet name="標準コース" sheetId="2" r:id="rId4"/>
    <sheet name="長期コース支払" sheetId="7" r:id="rId5"/>
    <sheet name="長期コース" sheetId="6" r:id="rId6"/>
  </sheets>
  <calcPr calcId="125725"/>
</workbook>
</file>

<file path=xl/calcChain.xml><?xml version="1.0" encoding="utf-8"?>
<calcChain xmlns="http://schemas.openxmlformats.org/spreadsheetml/2006/main">
  <c r="C3" i="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2"/>
  <c r="B5" i="5"/>
  <c r="B6"/>
  <c r="B7"/>
  <c r="B8"/>
  <c r="E1" s="1"/>
  <c r="H1" s="1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7" i="4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J568" i="5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B14" i="7"/>
  <c r="B13"/>
  <c r="B12"/>
  <c r="B11"/>
  <c r="B10"/>
  <c r="B9"/>
  <c r="B8"/>
  <c r="B7"/>
  <c r="B6"/>
  <c r="B5"/>
  <c r="E1" s="1"/>
  <c r="H1" s="1"/>
  <c r="J15"/>
  <c r="B15"/>
  <c r="J16"/>
  <c r="B16"/>
  <c r="J17"/>
  <c r="B17"/>
  <c r="J18"/>
  <c r="B18"/>
  <c r="J19"/>
  <c r="B19"/>
  <c r="J20"/>
  <c r="B20"/>
  <c r="J21"/>
  <c r="B21"/>
  <c r="J22"/>
  <c r="B22"/>
  <c r="J23"/>
  <c r="B23"/>
  <c r="J24"/>
  <c r="B24"/>
  <c r="J25"/>
  <c r="B25"/>
  <c r="J26"/>
  <c r="B26"/>
  <c r="J27"/>
  <c r="B27"/>
  <c r="J28"/>
  <c r="B28"/>
  <c r="J29"/>
  <c r="B29"/>
  <c r="J30"/>
  <c r="B30"/>
  <c r="J31"/>
  <c r="B31"/>
  <c r="J32"/>
  <c r="B32"/>
  <c r="J33"/>
  <c r="B33"/>
  <c r="J34"/>
  <c r="B34"/>
  <c r="J35"/>
  <c r="B35"/>
  <c r="J36"/>
  <c r="B36"/>
  <c r="J37"/>
  <c r="B37"/>
  <c r="J38"/>
  <c r="B38"/>
  <c r="J39"/>
  <c r="B39"/>
  <c r="J40"/>
  <c r="B40"/>
  <c r="J41"/>
  <c r="B41"/>
  <c r="J42"/>
  <c r="B42"/>
  <c r="J43"/>
  <c r="B43"/>
  <c r="J44"/>
  <c r="B44"/>
  <c r="J45"/>
  <c r="B45"/>
  <c r="J46"/>
  <c r="B46"/>
  <c r="J47"/>
  <c r="B47"/>
  <c r="J48"/>
  <c r="B48"/>
  <c r="J49"/>
  <c r="B49"/>
  <c r="J50"/>
  <c r="B50"/>
  <c r="J51"/>
  <c r="B51"/>
  <c r="J52"/>
  <c r="B52"/>
  <c r="J53"/>
  <c r="B53"/>
  <c r="J54"/>
  <c r="B54"/>
  <c r="J55"/>
  <c r="B55"/>
  <c r="J56"/>
  <c r="B56"/>
  <c r="J57"/>
  <c r="B57"/>
  <c r="J58"/>
  <c r="B58"/>
  <c r="J59"/>
  <c r="B59"/>
  <c r="J60"/>
  <c r="B60"/>
  <c r="J61"/>
  <c r="B61"/>
  <c r="J62"/>
  <c r="B62"/>
  <c r="J63"/>
  <c r="B63"/>
  <c r="J64"/>
  <c r="B64"/>
  <c r="J65"/>
  <c r="B65"/>
  <c r="J66"/>
  <c r="B66"/>
  <c r="J67"/>
  <c r="B67"/>
  <c r="J68"/>
  <c r="B68"/>
  <c r="J69"/>
  <c r="B69"/>
  <c r="J70"/>
  <c r="B70"/>
  <c r="J71"/>
  <c r="B71"/>
  <c r="J72"/>
  <c r="B72"/>
  <c r="J73"/>
  <c r="B73"/>
  <c r="J74"/>
  <c r="B74"/>
  <c r="J75"/>
  <c r="B75"/>
  <c r="J76"/>
  <c r="B76"/>
  <c r="J77"/>
  <c r="B77"/>
  <c r="J78"/>
  <c r="B78"/>
  <c r="J79"/>
  <c r="B79"/>
  <c r="J80"/>
  <c r="B80"/>
  <c r="J81"/>
  <c r="B81"/>
  <c r="J82"/>
  <c r="B82"/>
  <c r="J83"/>
  <c r="B83"/>
  <c r="J84"/>
  <c r="B84"/>
  <c r="J85"/>
  <c r="B85"/>
  <c r="J86"/>
  <c r="B86"/>
  <c r="J87"/>
  <c r="B87"/>
  <c r="J88"/>
  <c r="B88"/>
  <c r="J89"/>
  <c r="B89"/>
  <c r="J90"/>
  <c r="B90"/>
  <c r="J91"/>
  <c r="B91"/>
  <c r="J92"/>
  <c r="B92"/>
  <c r="J93"/>
  <c r="B93"/>
  <c r="J94"/>
  <c r="B94"/>
  <c r="J95"/>
  <c r="B95"/>
  <c r="J96"/>
  <c r="B96"/>
  <c r="J97"/>
  <c r="B97"/>
  <c r="J98"/>
  <c r="B98"/>
  <c r="J99"/>
  <c r="B99"/>
  <c r="J100"/>
  <c r="B100"/>
  <c r="J101"/>
  <c r="B101"/>
  <c r="J102"/>
  <c r="B102"/>
  <c r="J103"/>
  <c r="B103"/>
  <c r="J104"/>
  <c r="B104"/>
  <c r="J105"/>
  <c r="B105"/>
  <c r="J106"/>
  <c r="B106"/>
  <c r="J107"/>
  <c r="B107"/>
  <c r="J108"/>
  <c r="B108"/>
  <c r="J109"/>
  <c r="B109"/>
  <c r="J110"/>
  <c r="B110"/>
  <c r="J111"/>
  <c r="B111"/>
  <c r="J112"/>
  <c r="B112"/>
  <c r="J113"/>
  <c r="B113"/>
  <c r="J114"/>
  <c r="B114"/>
  <c r="J115"/>
  <c r="B115"/>
  <c r="J116"/>
  <c r="B116"/>
  <c r="J117"/>
  <c r="B117"/>
  <c r="J118"/>
  <c r="B118"/>
  <c r="J119"/>
  <c r="B119"/>
  <c r="J120"/>
  <c r="B120"/>
  <c r="J121"/>
  <c r="B121"/>
  <c r="J122"/>
  <c r="B122"/>
  <c r="J123"/>
  <c r="B123"/>
  <c r="J124"/>
  <c r="B124"/>
  <c r="J125"/>
  <c r="B125"/>
  <c r="J126"/>
  <c r="B126"/>
  <c r="J127"/>
  <c r="B127"/>
  <c r="J128"/>
  <c r="B128"/>
  <c r="J129"/>
  <c r="B129"/>
  <c r="J130"/>
  <c r="B130"/>
  <c r="J131"/>
  <c r="B131"/>
  <c r="J132"/>
  <c r="B132"/>
  <c r="J133"/>
  <c r="B133"/>
  <c r="J134"/>
  <c r="B134"/>
  <c r="J135"/>
  <c r="B135"/>
  <c r="J136"/>
  <c r="B136"/>
  <c r="J137"/>
  <c r="B137"/>
  <c r="J138"/>
  <c r="B138"/>
  <c r="J139"/>
  <c r="B139"/>
  <c r="J140"/>
  <c r="B140"/>
  <c r="J141"/>
  <c r="B141"/>
  <c r="J142"/>
  <c r="B142"/>
  <c r="J143"/>
  <c r="B143"/>
  <c r="J144"/>
  <c r="B144"/>
  <c r="J145"/>
  <c r="B145"/>
  <c r="J146"/>
  <c r="B146"/>
  <c r="J147"/>
  <c r="B147"/>
  <c r="J148"/>
  <c r="B148"/>
  <c r="J149"/>
  <c r="B149"/>
  <c r="J150"/>
  <c r="B150"/>
  <c r="J151"/>
  <c r="B151"/>
  <c r="J152"/>
  <c r="B152"/>
  <c r="J153"/>
  <c r="B153"/>
  <c r="J154"/>
  <c r="B154"/>
  <c r="J155"/>
  <c r="B155"/>
  <c r="J156"/>
  <c r="B156"/>
  <c r="J157"/>
  <c r="B157"/>
  <c r="J158"/>
  <c r="B158"/>
  <c r="J159"/>
  <c r="B159"/>
  <c r="J160"/>
  <c r="B160"/>
  <c r="J161"/>
  <c r="B161"/>
  <c r="J162"/>
  <c r="B162"/>
  <c r="J163"/>
  <c r="B163"/>
  <c r="J164"/>
  <c r="B164"/>
  <c r="J165"/>
  <c r="B165"/>
  <c r="J166"/>
  <c r="B166"/>
  <c r="J167"/>
  <c r="B167"/>
  <c r="J168"/>
  <c r="B168"/>
  <c r="J169"/>
  <c r="B169"/>
  <c r="J170"/>
  <c r="B170"/>
  <c r="J171"/>
  <c r="B171"/>
  <c r="J172"/>
  <c r="B172"/>
  <c r="J173"/>
  <c r="B173"/>
  <c r="J174"/>
  <c r="B174"/>
  <c r="J175"/>
  <c r="B175"/>
  <c r="J176"/>
  <c r="B176"/>
  <c r="J177"/>
  <c r="B177"/>
  <c r="J178"/>
  <c r="B178"/>
  <c r="J179"/>
  <c r="B179"/>
  <c r="J180"/>
  <c r="B180"/>
  <c r="J181"/>
  <c r="B181"/>
  <c r="J182"/>
  <c r="B182"/>
  <c r="J183"/>
  <c r="B183"/>
  <c r="J184"/>
  <c r="B184"/>
  <c r="J185"/>
  <c r="B185"/>
  <c r="J186"/>
  <c r="B186"/>
  <c r="J187"/>
  <c r="B187"/>
  <c r="J188"/>
  <c r="B188"/>
  <c r="J189"/>
  <c r="B189"/>
  <c r="J190"/>
  <c r="B190"/>
  <c r="J191"/>
  <c r="B191"/>
  <c r="J192"/>
  <c r="B192"/>
  <c r="J193"/>
  <c r="B193"/>
  <c r="J194"/>
  <c r="B194"/>
  <c r="J195"/>
  <c r="B195"/>
  <c r="J196"/>
  <c r="B196"/>
  <c r="J197"/>
  <c r="B197"/>
  <c r="J198"/>
  <c r="B198"/>
  <c r="J199"/>
  <c r="B199"/>
  <c r="J200"/>
  <c r="B200"/>
  <c r="J201"/>
  <c r="B201"/>
  <c r="J202"/>
  <c r="B202"/>
  <c r="J203"/>
  <c r="B203"/>
  <c r="J204"/>
  <c r="B204"/>
  <c r="J205"/>
  <c r="B205"/>
  <c r="J206"/>
  <c r="B206"/>
  <c r="J207"/>
  <c r="B207"/>
  <c r="J208"/>
  <c r="B208"/>
  <c r="J209"/>
  <c r="B209"/>
  <c r="J210"/>
  <c r="B210"/>
  <c r="J211"/>
  <c r="B211"/>
  <c r="J212"/>
  <c r="B212"/>
  <c r="J213"/>
  <c r="B213"/>
  <c r="J214"/>
  <c r="B214"/>
  <c r="J215"/>
  <c r="B215"/>
  <c r="J216"/>
  <c r="B216"/>
  <c r="J217"/>
  <c r="B217"/>
  <c r="J218"/>
  <c r="B218"/>
  <c r="J219"/>
  <c r="B219"/>
  <c r="J220"/>
  <c r="B220"/>
  <c r="J221"/>
  <c r="B221"/>
  <c r="J222"/>
  <c r="B222"/>
  <c r="J223"/>
  <c r="B223"/>
  <c r="J224"/>
  <c r="B224"/>
  <c r="J225"/>
  <c r="B225"/>
  <c r="J226"/>
  <c r="B226"/>
  <c r="J227"/>
  <c r="B227"/>
  <c r="J228"/>
  <c r="B228"/>
  <c r="J229"/>
  <c r="B229"/>
  <c r="J230"/>
  <c r="B230"/>
  <c r="J231"/>
  <c r="B231"/>
  <c r="J232"/>
  <c r="B232"/>
  <c r="J233"/>
  <c r="B233"/>
  <c r="J234"/>
  <c r="B234"/>
  <c r="J235"/>
  <c r="B235"/>
  <c r="J236"/>
  <c r="B236"/>
  <c r="J237"/>
  <c r="B237"/>
  <c r="J238"/>
  <c r="B238"/>
  <c r="J239"/>
  <c r="B239"/>
  <c r="J240"/>
  <c r="B240"/>
  <c r="J241"/>
  <c r="B241"/>
  <c r="J242"/>
  <c r="B242"/>
  <c r="J243"/>
  <c r="B243"/>
  <c r="J244"/>
  <c r="B244"/>
  <c r="J245"/>
  <c r="B245"/>
  <c r="J246"/>
  <c r="B246"/>
  <c r="J247"/>
  <c r="B247"/>
  <c r="J248"/>
  <c r="B248"/>
  <c r="J249"/>
  <c r="B249"/>
  <c r="J250"/>
  <c r="B250"/>
  <c r="J251"/>
  <c r="B251"/>
  <c r="J252"/>
  <c r="B252"/>
  <c r="J253"/>
  <c r="B253"/>
  <c r="J254"/>
  <c r="B254"/>
  <c r="J255"/>
  <c r="B255"/>
  <c r="J256"/>
  <c r="B256"/>
  <c r="J257"/>
  <c r="B257"/>
  <c r="J258"/>
  <c r="B258"/>
  <c r="J259"/>
  <c r="B259"/>
  <c r="J260"/>
  <c r="B260"/>
  <c r="J261"/>
  <c r="B261"/>
  <c r="J262"/>
  <c r="B262"/>
  <c r="J263"/>
  <c r="B263"/>
  <c r="J264"/>
  <c r="B264"/>
  <c r="J265"/>
  <c r="B265"/>
  <c r="J266"/>
  <c r="B266"/>
  <c r="J267"/>
  <c r="B267"/>
  <c r="J268"/>
  <c r="B268"/>
  <c r="J269"/>
  <c r="B269"/>
  <c r="J270"/>
  <c r="B270"/>
  <c r="J271"/>
  <c r="B271"/>
  <c r="J272"/>
  <c r="B272"/>
  <c r="J273"/>
  <c r="B273"/>
  <c r="J274"/>
  <c r="B274"/>
  <c r="J275"/>
  <c r="B275"/>
  <c r="J276"/>
  <c r="B276"/>
  <c r="J277"/>
  <c r="B277"/>
  <c r="J278"/>
  <c r="B278"/>
  <c r="J279"/>
  <c r="B279"/>
  <c r="J280"/>
  <c r="B280"/>
  <c r="J281"/>
  <c r="B281"/>
  <c r="J282"/>
  <c r="B282"/>
  <c r="J283"/>
  <c r="B283"/>
  <c r="J284"/>
  <c r="B284"/>
  <c r="J285"/>
  <c r="B285"/>
  <c r="J286"/>
  <c r="B286"/>
  <c r="J287"/>
  <c r="B287"/>
  <c r="J288"/>
  <c r="B288"/>
  <c r="J289"/>
  <c r="B289"/>
  <c r="J290"/>
  <c r="B290"/>
  <c r="J291"/>
  <c r="B291"/>
  <c r="J292"/>
  <c r="B292"/>
  <c r="J293"/>
  <c r="B293"/>
  <c r="J294"/>
  <c r="B294"/>
  <c r="J295"/>
  <c r="B295"/>
  <c r="J296"/>
  <c r="B296"/>
  <c r="J297"/>
  <c r="B297"/>
  <c r="J298"/>
  <c r="B298"/>
  <c r="J299"/>
  <c r="B299"/>
  <c r="J300"/>
  <c r="B300"/>
  <c r="J301"/>
  <c r="B301"/>
  <c r="J302"/>
  <c r="B302"/>
  <c r="J303"/>
  <c r="B303"/>
  <c r="J304"/>
  <c r="B304"/>
  <c r="J305"/>
  <c r="B305"/>
  <c r="J306"/>
  <c r="B306"/>
  <c r="J307"/>
  <c r="B307"/>
  <c r="J308"/>
  <c r="B308"/>
  <c r="J309"/>
  <c r="B309"/>
  <c r="J310"/>
  <c r="B310"/>
  <c r="J311"/>
  <c r="B311"/>
  <c r="J312"/>
  <c r="B312"/>
  <c r="J313"/>
  <c r="B313"/>
  <c r="J314"/>
  <c r="B314"/>
  <c r="J315"/>
  <c r="B315"/>
  <c r="J316"/>
  <c r="B316"/>
  <c r="J317"/>
  <c r="B317"/>
  <c r="J318"/>
  <c r="B318"/>
  <c r="J319"/>
  <c r="B319"/>
  <c r="J320"/>
  <c r="B320"/>
  <c r="J321"/>
  <c r="B321"/>
  <c r="J322"/>
  <c r="B322"/>
  <c r="J323"/>
  <c r="B323"/>
  <c r="J324"/>
  <c r="B324"/>
  <c r="J325"/>
  <c r="B325"/>
  <c r="J326"/>
  <c r="B326"/>
  <c r="J327"/>
  <c r="B327"/>
  <c r="J328"/>
  <c r="B328"/>
  <c r="J329"/>
  <c r="B329"/>
  <c r="J330"/>
  <c r="B330"/>
  <c r="J331"/>
  <c r="B331"/>
  <c r="J332"/>
  <c r="B332"/>
  <c r="J333"/>
  <c r="B333"/>
  <c r="J334"/>
  <c r="B334"/>
  <c r="J335"/>
  <c r="B335"/>
  <c r="J336"/>
  <c r="B336"/>
  <c r="J337"/>
  <c r="B337"/>
  <c r="J338"/>
  <c r="B338"/>
  <c r="J339"/>
  <c r="B339"/>
  <c r="J340"/>
  <c r="B340"/>
  <c r="J341"/>
  <c r="B341"/>
  <c r="J342"/>
  <c r="B342"/>
  <c r="J343"/>
  <c r="B343"/>
  <c r="J344"/>
  <c r="B344"/>
  <c r="J345"/>
  <c r="B345"/>
  <c r="J346"/>
  <c r="B346"/>
  <c r="J347"/>
  <c r="B347"/>
  <c r="J348"/>
  <c r="B348"/>
  <c r="J349"/>
  <c r="B349"/>
  <c r="J350"/>
  <c r="B350"/>
  <c r="J351"/>
  <c r="B351"/>
  <c r="J352"/>
  <c r="B352"/>
  <c r="J353"/>
  <c r="B353"/>
  <c r="J354"/>
  <c r="B354"/>
  <c r="J355"/>
  <c r="B355"/>
  <c r="J356"/>
  <c r="B356"/>
  <c r="J357"/>
  <c r="B357"/>
  <c r="J358"/>
  <c r="B358"/>
  <c r="J359"/>
  <c r="B359"/>
  <c r="J360"/>
  <c r="B360"/>
  <c r="J361"/>
  <c r="B361"/>
  <c r="J362"/>
  <c r="B362"/>
  <c r="J363"/>
  <c r="B363"/>
  <c r="J364"/>
  <c r="B364"/>
  <c r="J365"/>
  <c r="B365"/>
  <c r="J366"/>
  <c r="B366"/>
  <c r="J367"/>
  <c r="B367"/>
  <c r="J368"/>
  <c r="B368"/>
  <c r="J369"/>
  <c r="B369"/>
  <c r="J370"/>
  <c r="B370"/>
  <c r="J371"/>
  <c r="B371"/>
  <c r="J372"/>
  <c r="B372"/>
  <c r="J373"/>
  <c r="B373"/>
  <c r="J374"/>
  <c r="B374"/>
  <c r="J375"/>
  <c r="B375"/>
  <c r="J376"/>
  <c r="B376"/>
  <c r="J377"/>
  <c r="B377"/>
  <c r="J378"/>
  <c r="B378"/>
  <c r="J379"/>
  <c r="B379"/>
  <c r="J380"/>
  <c r="B380"/>
  <c r="J381"/>
  <c r="B381"/>
  <c r="J382"/>
  <c r="B382"/>
  <c r="J383"/>
  <c r="B383"/>
  <c r="J384"/>
  <c r="B384"/>
  <c r="J385"/>
  <c r="B385"/>
  <c r="J386"/>
  <c r="B386"/>
  <c r="J387"/>
  <c r="B387"/>
  <c r="J388"/>
  <c r="B388"/>
  <c r="J389"/>
  <c r="B389"/>
  <c r="J390"/>
  <c r="B390"/>
  <c r="J391"/>
  <c r="B391"/>
  <c r="J392"/>
  <c r="B392"/>
  <c r="J393"/>
  <c r="B393"/>
  <c r="J394"/>
  <c r="B394"/>
  <c r="J395"/>
  <c r="B395"/>
  <c r="J396"/>
  <c r="B396"/>
  <c r="J397"/>
  <c r="B397"/>
  <c r="J398"/>
  <c r="B398"/>
  <c r="J399"/>
  <c r="B399"/>
  <c r="J400"/>
  <c r="B400"/>
  <c r="J401"/>
  <c r="B401"/>
  <c r="J402"/>
  <c r="B402"/>
  <c r="J403"/>
  <c r="B403"/>
  <c r="J404"/>
  <c r="B404"/>
  <c r="J405"/>
  <c r="B405"/>
  <c r="J406"/>
  <c r="B406"/>
  <c r="J407"/>
  <c r="B407"/>
  <c r="J408"/>
  <c r="B408"/>
  <c r="J409"/>
  <c r="B409"/>
  <c r="J410"/>
  <c r="B410"/>
  <c r="J411"/>
  <c r="B411"/>
  <c r="J412"/>
  <c r="B412"/>
  <c r="J413"/>
  <c r="B413"/>
  <c r="J414"/>
  <c r="B414"/>
  <c r="J415"/>
  <c r="B415"/>
  <c r="J416"/>
  <c r="B416"/>
  <c r="J417"/>
  <c r="B417"/>
  <c r="J418"/>
  <c r="B418"/>
  <c r="J419"/>
  <c r="B419"/>
  <c r="J420"/>
  <c r="B420"/>
  <c r="J421"/>
  <c r="B421"/>
  <c r="J422"/>
  <c r="B422"/>
  <c r="J423"/>
  <c r="B423"/>
  <c r="J424"/>
  <c r="B424"/>
  <c r="J425"/>
  <c r="B425"/>
  <c r="J426"/>
  <c r="B426"/>
  <c r="J427"/>
  <c r="B427"/>
  <c r="J428"/>
  <c r="B428"/>
  <c r="J429"/>
  <c r="B429"/>
  <c r="J430"/>
  <c r="B430"/>
  <c r="J431"/>
  <c r="B431"/>
  <c r="J432"/>
  <c r="B432"/>
  <c r="J433"/>
  <c r="B433"/>
  <c r="J434"/>
  <c r="B434"/>
  <c r="J435"/>
  <c r="B435"/>
  <c r="J436"/>
  <c r="B436"/>
  <c r="J437"/>
  <c r="B437"/>
  <c r="J438"/>
  <c r="B438"/>
  <c r="J439"/>
  <c r="B439"/>
  <c r="J440"/>
  <c r="B440"/>
  <c r="J441"/>
  <c r="B441"/>
  <c r="J442"/>
  <c r="B442"/>
  <c r="J443"/>
  <c r="B443"/>
  <c r="J444"/>
  <c r="B444"/>
  <c r="J445"/>
  <c r="B445"/>
  <c r="J446"/>
  <c r="B446"/>
  <c r="J447"/>
  <c r="B447"/>
  <c r="J448"/>
  <c r="B448"/>
  <c r="J449"/>
  <c r="B449"/>
  <c r="J450"/>
  <c r="B450"/>
  <c r="J451"/>
  <c r="B451"/>
  <c r="J452"/>
  <c r="B452"/>
  <c r="J453"/>
  <c r="B453"/>
  <c r="J454"/>
  <c r="B454"/>
  <c r="J455"/>
  <c r="B455"/>
  <c r="J456"/>
  <c r="B456"/>
  <c r="J457"/>
  <c r="B457"/>
  <c r="J458"/>
  <c r="B458"/>
  <c r="J459"/>
  <c r="B459"/>
  <c r="J460"/>
  <c r="B460"/>
  <c r="J461"/>
  <c r="B461"/>
  <c r="J462"/>
  <c r="B462"/>
  <c r="J463"/>
  <c r="B463"/>
  <c r="J464"/>
  <c r="B464"/>
  <c r="J465"/>
  <c r="B465"/>
  <c r="J466"/>
  <c r="B466"/>
  <c r="J467"/>
  <c r="B467"/>
  <c r="J468"/>
  <c r="B468"/>
  <c r="J469"/>
  <c r="B469"/>
  <c r="J470"/>
  <c r="B470"/>
  <c r="J471"/>
  <c r="B471"/>
  <c r="J472"/>
  <c r="B472"/>
  <c r="J473"/>
  <c r="B473"/>
  <c r="J474"/>
  <c r="B474"/>
  <c r="J475"/>
  <c r="B475"/>
  <c r="J476"/>
  <c r="B476"/>
  <c r="J477"/>
  <c r="B477"/>
  <c r="J478"/>
  <c r="B478"/>
  <c r="J479"/>
  <c r="B479"/>
  <c r="J480"/>
  <c r="B480"/>
  <c r="J481"/>
  <c r="B481"/>
  <c r="J482"/>
  <c r="B482"/>
  <c r="J483"/>
  <c r="B483"/>
  <c r="J484"/>
  <c r="B484"/>
  <c r="J485"/>
  <c r="B485"/>
  <c r="J486"/>
  <c r="B486"/>
  <c r="J487"/>
  <c r="B487"/>
  <c r="J488"/>
  <c r="B488"/>
  <c r="J489"/>
  <c r="B489"/>
  <c r="J490"/>
  <c r="B490"/>
  <c r="J491"/>
  <c r="B491"/>
  <c r="J492"/>
  <c r="B492"/>
  <c r="J493"/>
  <c r="B493"/>
  <c r="J494"/>
  <c r="B494"/>
  <c r="J495"/>
  <c r="B495"/>
  <c r="J496"/>
  <c r="B496"/>
  <c r="J497"/>
  <c r="B497"/>
  <c r="J498"/>
  <c r="B498"/>
  <c r="J499"/>
  <c r="B499"/>
  <c r="J500"/>
  <c r="B500"/>
  <c r="J501"/>
  <c r="B501"/>
  <c r="J502"/>
  <c r="B502"/>
  <c r="J503"/>
  <c r="B503"/>
  <c r="J504"/>
  <c r="B504"/>
  <c r="J505"/>
  <c r="B505"/>
  <c r="J506"/>
  <c r="B506"/>
  <c r="J507"/>
  <c r="B507"/>
  <c r="J508"/>
  <c r="B508"/>
  <c r="J509"/>
  <c r="B509"/>
  <c r="J510"/>
  <c r="B510"/>
  <c r="J511"/>
  <c r="B511"/>
  <c r="J512"/>
  <c r="B512"/>
  <c r="J513"/>
  <c r="B513"/>
  <c r="J514"/>
  <c r="B514"/>
  <c r="J515"/>
  <c r="B515"/>
  <c r="J516"/>
  <c r="B516"/>
  <c r="J517"/>
  <c r="B517"/>
  <c r="J518"/>
  <c r="B518"/>
  <c r="J519"/>
  <c r="B519"/>
  <c r="J520"/>
  <c r="B520"/>
  <c r="J521"/>
  <c r="B521"/>
  <c r="J522"/>
  <c r="B522"/>
  <c r="J523"/>
  <c r="B523"/>
  <c r="J524"/>
  <c r="B524"/>
  <c r="J525"/>
  <c r="B525"/>
  <c r="J526"/>
  <c r="B526"/>
  <c r="J527"/>
  <c r="B527"/>
  <c r="J528"/>
  <c r="B528"/>
  <c r="J529"/>
  <c r="B529"/>
  <c r="J530"/>
  <c r="B530"/>
  <c r="J531"/>
  <c r="B531"/>
  <c r="J532"/>
  <c r="B532"/>
  <c r="J533"/>
  <c r="B533"/>
  <c r="J534"/>
  <c r="B534"/>
  <c r="J535"/>
  <c r="B535"/>
  <c r="J536"/>
  <c r="B536"/>
  <c r="J537"/>
  <c r="B537"/>
  <c r="J538"/>
  <c r="B538"/>
  <c r="J539"/>
  <c r="B539"/>
  <c r="J540"/>
  <c r="B540"/>
  <c r="J541"/>
  <c r="B541"/>
  <c r="J542"/>
  <c r="B542"/>
  <c r="J543"/>
  <c r="B543"/>
  <c r="J544"/>
  <c r="B544"/>
  <c r="J545"/>
  <c r="B545"/>
  <c r="J546"/>
  <c r="B546"/>
  <c r="J547"/>
  <c r="B547"/>
  <c r="J548"/>
  <c r="B548"/>
  <c r="J549"/>
  <c r="B549"/>
  <c r="J550"/>
  <c r="B550"/>
  <c r="J551"/>
  <c r="B551"/>
  <c r="J552"/>
  <c r="B552"/>
  <c r="J553"/>
  <c r="B553"/>
  <c r="J554"/>
  <c r="B554"/>
  <c r="J555"/>
  <c r="B555"/>
  <c r="J556"/>
  <c r="B556"/>
  <c r="J557"/>
  <c r="B557"/>
  <c r="J558"/>
  <c r="B558"/>
  <c r="J559"/>
  <c r="B559"/>
  <c r="J560"/>
  <c r="B560"/>
  <c r="J561"/>
  <c r="B561"/>
  <c r="J562"/>
  <c r="B562"/>
  <c r="J563"/>
  <c r="B563"/>
  <c r="J564"/>
  <c r="B564"/>
  <c r="J565"/>
  <c r="B565"/>
  <c r="J566"/>
  <c r="B566"/>
  <c r="J567"/>
  <c r="B567"/>
  <c r="J568"/>
  <c r="J10"/>
  <c r="J11"/>
  <c r="J12"/>
  <c r="J13"/>
  <c r="J14"/>
  <c r="J9"/>
  <c r="J6"/>
  <c r="J7"/>
  <c r="J8"/>
  <c r="J5"/>
  <c r="D568"/>
  <c r="E568" s="1"/>
  <c r="D567"/>
  <c r="E567" s="1"/>
  <c r="D566"/>
  <c r="E566" s="1"/>
  <c r="D565"/>
  <c r="E565" s="1"/>
  <c r="D564"/>
  <c r="E564" s="1"/>
  <c r="D563"/>
  <c r="E563" s="1"/>
  <c r="D562"/>
  <c r="E562" s="1"/>
  <c r="D561"/>
  <c r="E561" s="1"/>
  <c r="D560"/>
  <c r="E560" s="1"/>
  <c r="D559"/>
  <c r="E559" s="1"/>
  <c r="D558"/>
  <c r="E558" s="1"/>
  <c r="D557"/>
  <c r="E557" s="1"/>
  <c r="D556"/>
  <c r="E556" s="1"/>
  <c r="D555"/>
  <c r="E555" s="1"/>
  <c r="D554"/>
  <c r="E554" s="1"/>
  <c r="D553"/>
  <c r="E553" s="1"/>
  <c r="D552"/>
  <c r="E552" s="1"/>
  <c r="D551"/>
  <c r="E551" s="1"/>
  <c r="D550"/>
  <c r="E550" s="1"/>
  <c r="D549"/>
  <c r="E549" s="1"/>
  <c r="D548"/>
  <c r="E548" s="1"/>
  <c r="D547"/>
  <c r="E547" s="1"/>
  <c r="D546"/>
  <c r="E546" s="1"/>
  <c r="D545"/>
  <c r="E545" s="1"/>
  <c r="D544"/>
  <c r="E544" s="1"/>
  <c r="D543"/>
  <c r="E543" s="1"/>
  <c r="D542"/>
  <c r="E542" s="1"/>
  <c r="D541"/>
  <c r="E541" s="1"/>
  <c r="D540"/>
  <c r="E540" s="1"/>
  <c r="D539"/>
  <c r="E539" s="1"/>
  <c r="D538"/>
  <c r="E538" s="1"/>
  <c r="D537"/>
  <c r="E537" s="1"/>
  <c r="D536"/>
  <c r="E536" s="1"/>
  <c r="D535"/>
  <c r="E535" s="1"/>
  <c r="D534"/>
  <c r="E534" s="1"/>
  <c r="D533"/>
  <c r="E533" s="1"/>
  <c r="D532"/>
  <c r="E532" s="1"/>
  <c r="D531"/>
  <c r="E531" s="1"/>
  <c r="D530"/>
  <c r="E530" s="1"/>
  <c r="D529"/>
  <c r="E529" s="1"/>
  <c r="D528"/>
  <c r="E528" s="1"/>
  <c r="D527"/>
  <c r="E527" s="1"/>
  <c r="D526"/>
  <c r="E526" s="1"/>
  <c r="D525"/>
  <c r="E525" s="1"/>
  <c r="D524"/>
  <c r="E524" s="1"/>
  <c r="D523"/>
  <c r="E523" s="1"/>
  <c r="D522"/>
  <c r="E522" s="1"/>
  <c r="D521"/>
  <c r="E521" s="1"/>
  <c r="D520"/>
  <c r="E520" s="1"/>
  <c r="D519"/>
  <c r="E519" s="1"/>
  <c r="D518"/>
  <c r="E518" s="1"/>
  <c r="D517"/>
  <c r="E517" s="1"/>
  <c r="D516"/>
  <c r="E516" s="1"/>
  <c r="D515"/>
  <c r="E515" s="1"/>
  <c r="D514"/>
  <c r="E514" s="1"/>
  <c r="D513"/>
  <c r="E513" s="1"/>
  <c r="D512"/>
  <c r="E512" s="1"/>
  <c r="D511"/>
  <c r="E511" s="1"/>
  <c r="D510"/>
  <c r="E510" s="1"/>
  <c r="D509"/>
  <c r="E509" s="1"/>
  <c r="D508"/>
  <c r="E508" s="1"/>
  <c r="D507"/>
  <c r="E507" s="1"/>
  <c r="D506"/>
  <c r="E506" s="1"/>
  <c r="D505"/>
  <c r="E505" s="1"/>
  <c r="D504"/>
  <c r="E504" s="1"/>
  <c r="D503"/>
  <c r="E503" s="1"/>
  <c r="D502"/>
  <c r="E502" s="1"/>
  <c r="D501"/>
  <c r="E501" s="1"/>
  <c r="D500"/>
  <c r="E500" s="1"/>
  <c r="D499"/>
  <c r="E499" s="1"/>
  <c r="D498"/>
  <c r="E498" s="1"/>
  <c r="D497"/>
  <c r="E497" s="1"/>
  <c r="D496"/>
  <c r="E496" s="1"/>
  <c r="D495"/>
  <c r="E495" s="1"/>
  <c r="D494"/>
  <c r="E494" s="1"/>
  <c r="D493"/>
  <c r="E493" s="1"/>
  <c r="D492"/>
  <c r="E492" s="1"/>
  <c r="D491"/>
  <c r="E491" s="1"/>
  <c r="D490"/>
  <c r="E490" s="1"/>
  <c r="D489"/>
  <c r="E489" s="1"/>
  <c r="D488"/>
  <c r="E488" s="1"/>
  <c r="D487"/>
  <c r="E487" s="1"/>
  <c r="D486"/>
  <c r="E486" s="1"/>
  <c r="D485"/>
  <c r="E485" s="1"/>
  <c r="D484"/>
  <c r="E484" s="1"/>
  <c r="D483"/>
  <c r="E483" s="1"/>
  <c r="D482"/>
  <c r="E482" s="1"/>
  <c r="D481"/>
  <c r="E481" s="1"/>
  <c r="D480"/>
  <c r="E480" s="1"/>
  <c r="D479"/>
  <c r="E479" s="1"/>
  <c r="D478"/>
  <c r="E478" s="1"/>
  <c r="D477"/>
  <c r="E477" s="1"/>
  <c r="D476"/>
  <c r="E476" s="1"/>
  <c r="D475"/>
  <c r="E475" s="1"/>
  <c r="D474"/>
  <c r="E474" s="1"/>
  <c r="D473"/>
  <c r="E473" s="1"/>
  <c r="D472"/>
  <c r="E472" s="1"/>
  <c r="D471"/>
  <c r="E471" s="1"/>
  <c r="D470"/>
  <c r="E470" s="1"/>
  <c r="D469"/>
  <c r="E469" s="1"/>
  <c r="D468"/>
  <c r="E468" s="1"/>
  <c r="D467"/>
  <c r="E467" s="1"/>
  <c r="D466"/>
  <c r="E466" s="1"/>
  <c r="D465"/>
  <c r="E465" s="1"/>
  <c r="D464"/>
  <c r="E464" s="1"/>
  <c r="D463"/>
  <c r="E463" s="1"/>
  <c r="D462"/>
  <c r="E462" s="1"/>
  <c r="D461"/>
  <c r="E461" s="1"/>
  <c r="D460"/>
  <c r="E460" s="1"/>
  <c r="D459"/>
  <c r="E459" s="1"/>
  <c r="D458"/>
  <c r="E458" s="1"/>
  <c r="D457"/>
  <c r="E457" s="1"/>
  <c r="D456"/>
  <c r="E456" s="1"/>
  <c r="D455"/>
  <c r="E455" s="1"/>
  <c r="D454"/>
  <c r="E454" s="1"/>
  <c r="D453"/>
  <c r="E453" s="1"/>
  <c r="D452"/>
  <c r="E452" s="1"/>
  <c r="D451"/>
  <c r="E451" s="1"/>
  <c r="D450"/>
  <c r="E450" s="1"/>
  <c r="D449"/>
  <c r="E449" s="1"/>
  <c r="D448"/>
  <c r="E448" s="1"/>
  <c r="D447"/>
  <c r="E447" s="1"/>
  <c r="D446"/>
  <c r="E446" s="1"/>
  <c r="D445"/>
  <c r="E445" s="1"/>
  <c r="D444"/>
  <c r="E444" s="1"/>
  <c r="D443"/>
  <c r="E443" s="1"/>
  <c r="D442"/>
  <c r="E442" s="1"/>
  <c r="D441"/>
  <c r="E441" s="1"/>
  <c r="D440"/>
  <c r="E440" s="1"/>
  <c r="D439"/>
  <c r="E439" s="1"/>
  <c r="D438"/>
  <c r="E438" s="1"/>
  <c r="D437"/>
  <c r="E437" s="1"/>
  <c r="D436"/>
  <c r="E436" s="1"/>
  <c r="D435"/>
  <c r="E435" s="1"/>
  <c r="D434"/>
  <c r="E434" s="1"/>
  <c r="D433"/>
  <c r="E433" s="1"/>
  <c r="D432"/>
  <c r="E432" s="1"/>
  <c r="D431"/>
  <c r="E431" s="1"/>
  <c r="D430"/>
  <c r="E430" s="1"/>
  <c r="D429"/>
  <c r="E429" s="1"/>
  <c r="D428"/>
  <c r="E428" s="1"/>
  <c r="D427"/>
  <c r="E427" s="1"/>
  <c r="D426"/>
  <c r="E426" s="1"/>
  <c r="D425"/>
  <c r="E425" s="1"/>
  <c r="D424"/>
  <c r="E424" s="1"/>
  <c r="D423"/>
  <c r="E423" s="1"/>
  <c r="D422"/>
  <c r="E422" s="1"/>
  <c r="D421"/>
  <c r="E421" s="1"/>
  <c r="D420"/>
  <c r="E420" s="1"/>
  <c r="D419"/>
  <c r="E419" s="1"/>
  <c r="D418"/>
  <c r="E418" s="1"/>
  <c r="D417"/>
  <c r="E417" s="1"/>
  <c r="D416"/>
  <c r="E416" s="1"/>
  <c r="D415"/>
  <c r="E415" s="1"/>
  <c r="D414"/>
  <c r="E414" s="1"/>
  <c r="D413"/>
  <c r="E413" s="1"/>
  <c r="D412"/>
  <c r="E412" s="1"/>
  <c r="D411"/>
  <c r="E411" s="1"/>
  <c r="D410"/>
  <c r="E410" s="1"/>
  <c r="D409"/>
  <c r="E409" s="1"/>
  <c r="D408"/>
  <c r="E408" s="1"/>
  <c r="D407"/>
  <c r="E407" s="1"/>
  <c r="D406"/>
  <c r="E406" s="1"/>
  <c r="D405"/>
  <c r="E405" s="1"/>
  <c r="D404"/>
  <c r="E404" s="1"/>
  <c r="D403"/>
  <c r="E403" s="1"/>
  <c r="D402"/>
  <c r="E402" s="1"/>
  <c r="D401"/>
  <c r="E401" s="1"/>
  <c r="D400"/>
  <c r="E400" s="1"/>
  <c r="D399"/>
  <c r="E399" s="1"/>
  <c r="D398"/>
  <c r="E398" s="1"/>
  <c r="D397"/>
  <c r="E397" s="1"/>
  <c r="D396"/>
  <c r="E396" s="1"/>
  <c r="D395"/>
  <c r="E395" s="1"/>
  <c r="D394"/>
  <c r="E394" s="1"/>
  <c r="D393"/>
  <c r="E393" s="1"/>
  <c r="D392"/>
  <c r="E392" s="1"/>
  <c r="D391"/>
  <c r="E391" s="1"/>
  <c r="D390"/>
  <c r="E390" s="1"/>
  <c r="D389"/>
  <c r="E389" s="1"/>
  <c r="D388"/>
  <c r="E388" s="1"/>
  <c r="D387"/>
  <c r="E387" s="1"/>
  <c r="D386"/>
  <c r="E386" s="1"/>
  <c r="D385"/>
  <c r="E385" s="1"/>
  <c r="D384"/>
  <c r="E384" s="1"/>
  <c r="D383"/>
  <c r="E383" s="1"/>
  <c r="D382"/>
  <c r="E382" s="1"/>
  <c r="D381"/>
  <c r="E381" s="1"/>
  <c r="D380"/>
  <c r="E380" s="1"/>
  <c r="D379"/>
  <c r="E379" s="1"/>
  <c r="D378"/>
  <c r="E378" s="1"/>
  <c r="D377"/>
  <c r="E377" s="1"/>
  <c r="D376"/>
  <c r="E376" s="1"/>
  <c r="D375"/>
  <c r="E375" s="1"/>
  <c r="D374"/>
  <c r="E374" s="1"/>
  <c r="D373"/>
  <c r="E373" s="1"/>
  <c r="D372"/>
  <c r="E372" s="1"/>
  <c r="D371"/>
  <c r="E371" s="1"/>
  <c r="D370"/>
  <c r="E370" s="1"/>
  <c r="D369"/>
  <c r="E369" s="1"/>
  <c r="D368"/>
  <c r="E368" s="1"/>
  <c r="D367"/>
  <c r="E367" s="1"/>
  <c r="D366"/>
  <c r="E366" s="1"/>
  <c r="D365"/>
  <c r="E365" s="1"/>
  <c r="D364"/>
  <c r="E364" s="1"/>
  <c r="D363"/>
  <c r="E363" s="1"/>
  <c r="D362"/>
  <c r="E362" s="1"/>
  <c r="D361"/>
  <c r="E361" s="1"/>
  <c r="D360"/>
  <c r="E360" s="1"/>
  <c r="D359"/>
  <c r="E359" s="1"/>
  <c r="D358"/>
  <c r="E358" s="1"/>
  <c r="D357"/>
  <c r="E357" s="1"/>
  <c r="D356"/>
  <c r="E356" s="1"/>
  <c r="D355"/>
  <c r="E355" s="1"/>
  <c r="D354"/>
  <c r="E354" s="1"/>
  <c r="D353"/>
  <c r="E353" s="1"/>
  <c r="D352"/>
  <c r="E352" s="1"/>
  <c r="D351"/>
  <c r="E351" s="1"/>
  <c r="D350"/>
  <c r="E350" s="1"/>
  <c r="D349"/>
  <c r="E349" s="1"/>
  <c r="D348"/>
  <c r="E348" s="1"/>
  <c r="D347"/>
  <c r="E347" s="1"/>
  <c r="D346"/>
  <c r="E346" s="1"/>
  <c r="D345"/>
  <c r="E345" s="1"/>
  <c r="D344"/>
  <c r="E344" s="1"/>
  <c r="D343"/>
  <c r="E343" s="1"/>
  <c r="D342"/>
  <c r="E342" s="1"/>
  <c r="D341"/>
  <c r="E341" s="1"/>
  <c r="D340"/>
  <c r="E340" s="1"/>
  <c r="D339"/>
  <c r="E339" s="1"/>
  <c r="D338"/>
  <c r="E338" s="1"/>
  <c r="D337"/>
  <c r="E337" s="1"/>
  <c r="D336"/>
  <c r="E336" s="1"/>
  <c r="D335"/>
  <c r="E335" s="1"/>
  <c r="D334"/>
  <c r="E334" s="1"/>
  <c r="D333"/>
  <c r="E333" s="1"/>
  <c r="D332"/>
  <c r="E332" s="1"/>
  <c r="D331"/>
  <c r="E331" s="1"/>
  <c r="D330"/>
  <c r="E330" s="1"/>
  <c r="D329"/>
  <c r="E329" s="1"/>
  <c r="D328"/>
  <c r="E328" s="1"/>
  <c r="D327"/>
  <c r="E327" s="1"/>
  <c r="D326"/>
  <c r="E326" s="1"/>
  <c r="D325"/>
  <c r="E325" s="1"/>
  <c r="D324"/>
  <c r="E324" s="1"/>
  <c r="D323"/>
  <c r="E323" s="1"/>
  <c r="D322"/>
  <c r="E322" s="1"/>
  <c r="D321"/>
  <c r="E321" s="1"/>
  <c r="D320"/>
  <c r="E320" s="1"/>
  <c r="D319"/>
  <c r="E319" s="1"/>
  <c r="D318"/>
  <c r="E318" s="1"/>
  <c r="D317"/>
  <c r="E317" s="1"/>
  <c r="D316"/>
  <c r="E316" s="1"/>
  <c r="D315"/>
  <c r="E315" s="1"/>
  <c r="D314"/>
  <c r="E314" s="1"/>
  <c r="D313"/>
  <c r="E313" s="1"/>
  <c r="D312"/>
  <c r="E312" s="1"/>
  <c r="D311"/>
  <c r="E311" s="1"/>
  <c r="D310"/>
  <c r="E310" s="1"/>
  <c r="D309"/>
  <c r="E309" s="1"/>
  <c r="D308"/>
  <c r="E308" s="1"/>
  <c r="D307"/>
  <c r="E307" s="1"/>
  <c r="D306"/>
  <c r="E306" s="1"/>
  <c r="D305"/>
  <c r="E305" s="1"/>
  <c r="D304"/>
  <c r="E304" s="1"/>
  <c r="D303"/>
  <c r="E303" s="1"/>
  <c r="D302"/>
  <c r="E302" s="1"/>
  <c r="D301"/>
  <c r="E301" s="1"/>
  <c r="D300"/>
  <c r="E300" s="1"/>
  <c r="D299"/>
  <c r="E299" s="1"/>
  <c r="D298"/>
  <c r="E298" s="1"/>
  <c r="D297"/>
  <c r="E297" s="1"/>
  <c r="D296"/>
  <c r="E296" s="1"/>
  <c r="D295"/>
  <c r="E295" s="1"/>
  <c r="D294"/>
  <c r="E294" s="1"/>
  <c r="D293"/>
  <c r="E293" s="1"/>
  <c r="D292"/>
  <c r="E292" s="1"/>
  <c r="D291"/>
  <c r="E291" s="1"/>
  <c r="D290"/>
  <c r="E290" s="1"/>
  <c r="D289"/>
  <c r="E289" s="1"/>
  <c r="D288"/>
  <c r="E288" s="1"/>
  <c r="D287"/>
  <c r="E287" s="1"/>
  <c r="D286"/>
  <c r="E286" s="1"/>
  <c r="D285"/>
  <c r="E285" s="1"/>
  <c r="D284"/>
  <c r="E284" s="1"/>
  <c r="D283"/>
  <c r="E283" s="1"/>
  <c r="D282"/>
  <c r="E282" s="1"/>
  <c r="D281"/>
  <c r="E281" s="1"/>
  <c r="D280"/>
  <c r="E280" s="1"/>
  <c r="D279"/>
  <c r="E279" s="1"/>
  <c r="D278"/>
  <c r="E278" s="1"/>
  <c r="D277"/>
  <c r="E277" s="1"/>
  <c r="D276"/>
  <c r="E276" s="1"/>
  <c r="D275"/>
  <c r="E275" s="1"/>
  <c r="D274"/>
  <c r="E274" s="1"/>
  <c r="D273"/>
  <c r="E273" s="1"/>
  <c r="D272"/>
  <c r="E272" s="1"/>
  <c r="D271"/>
  <c r="E271" s="1"/>
  <c r="D270"/>
  <c r="E270" s="1"/>
  <c r="D269"/>
  <c r="E269" s="1"/>
  <c r="D268"/>
  <c r="E268" s="1"/>
  <c r="D267"/>
  <c r="E267" s="1"/>
  <c r="D266"/>
  <c r="E266" s="1"/>
  <c r="D265"/>
  <c r="E265" s="1"/>
  <c r="D264"/>
  <c r="E264" s="1"/>
  <c r="D263"/>
  <c r="E263" s="1"/>
  <c r="D262"/>
  <c r="E262" s="1"/>
  <c r="D261"/>
  <c r="E261" s="1"/>
  <c r="D260"/>
  <c r="E260" s="1"/>
  <c r="D259"/>
  <c r="E259" s="1"/>
  <c r="D258"/>
  <c r="E258" s="1"/>
  <c r="D257"/>
  <c r="E257" s="1"/>
  <c r="D256"/>
  <c r="E256" s="1"/>
  <c r="D255"/>
  <c r="E255" s="1"/>
  <c r="D254"/>
  <c r="E254" s="1"/>
  <c r="D253"/>
  <c r="E253" s="1"/>
  <c r="D252"/>
  <c r="E252" s="1"/>
  <c r="D251"/>
  <c r="E251" s="1"/>
  <c r="D250"/>
  <c r="E250" s="1"/>
  <c r="D249"/>
  <c r="E249" s="1"/>
  <c r="D248"/>
  <c r="E248" s="1"/>
  <c r="D247"/>
  <c r="E247" s="1"/>
  <c r="D246"/>
  <c r="E246" s="1"/>
  <c r="D245"/>
  <c r="E245" s="1"/>
  <c r="D244"/>
  <c r="E244" s="1"/>
  <c r="D243"/>
  <c r="E243" s="1"/>
  <c r="D242"/>
  <c r="E242" s="1"/>
  <c r="D241"/>
  <c r="E241" s="1"/>
  <c r="D240"/>
  <c r="E240" s="1"/>
  <c r="D239"/>
  <c r="E239" s="1"/>
  <c r="D238"/>
  <c r="E238" s="1"/>
  <c r="D237"/>
  <c r="E237" s="1"/>
  <c r="D236"/>
  <c r="E236" s="1"/>
  <c r="D235"/>
  <c r="E235" s="1"/>
  <c r="D234"/>
  <c r="E234" s="1"/>
  <c r="D233"/>
  <c r="E233" s="1"/>
  <c r="D232"/>
  <c r="E232" s="1"/>
  <c r="D231"/>
  <c r="E231" s="1"/>
  <c r="D230"/>
  <c r="E230" s="1"/>
  <c r="D229"/>
  <c r="E229" s="1"/>
  <c r="D228"/>
  <c r="E228" s="1"/>
  <c r="D227"/>
  <c r="E227" s="1"/>
  <c r="D226"/>
  <c r="E226" s="1"/>
  <c r="D225"/>
  <c r="E225" s="1"/>
  <c r="D224"/>
  <c r="E224" s="1"/>
  <c r="D223"/>
  <c r="E223" s="1"/>
  <c r="D222"/>
  <c r="E222" s="1"/>
  <c r="D221"/>
  <c r="E221" s="1"/>
  <c r="D220"/>
  <c r="E220" s="1"/>
  <c r="D219"/>
  <c r="E219" s="1"/>
  <c r="D218"/>
  <c r="E218" s="1"/>
  <c r="D217"/>
  <c r="E217" s="1"/>
  <c r="D216"/>
  <c r="E216" s="1"/>
  <c r="D215"/>
  <c r="E215" s="1"/>
  <c r="D214"/>
  <c r="E214" s="1"/>
  <c r="D213"/>
  <c r="E213" s="1"/>
  <c r="D212"/>
  <c r="E212" s="1"/>
  <c r="D211"/>
  <c r="E211" s="1"/>
  <c r="D210"/>
  <c r="E210" s="1"/>
  <c r="D209"/>
  <c r="E209" s="1"/>
  <c r="D208"/>
  <c r="E208" s="1"/>
  <c r="D207"/>
  <c r="E207" s="1"/>
  <c r="D206"/>
  <c r="E206" s="1"/>
  <c r="D205"/>
  <c r="E205" s="1"/>
  <c r="D204"/>
  <c r="E204" s="1"/>
  <c r="D203"/>
  <c r="E203" s="1"/>
  <c r="D202"/>
  <c r="E202" s="1"/>
  <c r="D201"/>
  <c r="E201" s="1"/>
  <c r="D200"/>
  <c r="E200" s="1"/>
  <c r="D199"/>
  <c r="E199" s="1"/>
  <c r="D198"/>
  <c r="E198" s="1"/>
  <c r="D197"/>
  <c r="E197" s="1"/>
  <c r="D196"/>
  <c r="E196" s="1"/>
  <c r="D195"/>
  <c r="E195" s="1"/>
  <c r="D194"/>
  <c r="E194" s="1"/>
  <c r="D193"/>
  <c r="E193" s="1"/>
  <c r="D192"/>
  <c r="E192" s="1"/>
  <c r="D191"/>
  <c r="E191" s="1"/>
  <c r="D190"/>
  <c r="E190" s="1"/>
  <c r="D189"/>
  <c r="E189" s="1"/>
  <c r="D188"/>
  <c r="E188" s="1"/>
  <c r="D187"/>
  <c r="E187" s="1"/>
  <c r="D186"/>
  <c r="E186" s="1"/>
  <c r="D185"/>
  <c r="E185" s="1"/>
  <c r="D184"/>
  <c r="E184" s="1"/>
  <c r="D183"/>
  <c r="E183" s="1"/>
  <c r="D182"/>
  <c r="E182" s="1"/>
  <c r="D181"/>
  <c r="E181" s="1"/>
  <c r="D180"/>
  <c r="E180" s="1"/>
  <c r="D179"/>
  <c r="E179" s="1"/>
  <c r="D178"/>
  <c r="E178" s="1"/>
  <c r="D177"/>
  <c r="E177" s="1"/>
  <c r="D176"/>
  <c r="E176" s="1"/>
  <c r="D175"/>
  <c r="E175" s="1"/>
  <c r="D174"/>
  <c r="E174" s="1"/>
  <c r="D173"/>
  <c r="E173" s="1"/>
  <c r="D172"/>
  <c r="E172" s="1"/>
  <c r="D171"/>
  <c r="E171" s="1"/>
  <c r="D170"/>
  <c r="E170" s="1"/>
  <c r="D169"/>
  <c r="E169" s="1"/>
  <c r="D168"/>
  <c r="E168" s="1"/>
  <c r="D167"/>
  <c r="E167" s="1"/>
  <c r="D166"/>
  <c r="E166" s="1"/>
  <c r="D165"/>
  <c r="E165" s="1"/>
  <c r="D164"/>
  <c r="E164" s="1"/>
  <c r="D163"/>
  <c r="E163" s="1"/>
  <c r="D162"/>
  <c r="E162" s="1"/>
  <c r="D161"/>
  <c r="E161" s="1"/>
  <c r="D160"/>
  <c r="E160" s="1"/>
  <c r="D159"/>
  <c r="E159" s="1"/>
  <c r="D158"/>
  <c r="E158" s="1"/>
  <c r="D157"/>
  <c r="E157" s="1"/>
  <c r="D156"/>
  <c r="E156" s="1"/>
  <c r="D155"/>
  <c r="E155" s="1"/>
  <c r="D154"/>
  <c r="E154" s="1"/>
  <c r="D153"/>
  <c r="E153" s="1"/>
  <c r="D152"/>
  <c r="E152" s="1"/>
  <c r="D151"/>
  <c r="E151" s="1"/>
  <c r="D150"/>
  <c r="E150" s="1"/>
  <c r="D149"/>
  <c r="E149" s="1"/>
  <c r="D148"/>
  <c r="E148" s="1"/>
  <c r="D147"/>
  <c r="E147" s="1"/>
  <c r="D146"/>
  <c r="E146" s="1"/>
  <c r="D145"/>
  <c r="E145" s="1"/>
  <c r="D144"/>
  <c r="E144" s="1"/>
  <c r="D143"/>
  <c r="E143" s="1"/>
  <c r="D142"/>
  <c r="E142" s="1"/>
  <c r="D141"/>
  <c r="E141" s="1"/>
  <c r="D140"/>
  <c r="E140" s="1"/>
  <c r="D139"/>
  <c r="E139" s="1"/>
  <c r="D138"/>
  <c r="E138" s="1"/>
  <c r="D137"/>
  <c r="E137" s="1"/>
  <c r="D136"/>
  <c r="E136" s="1"/>
  <c r="D135"/>
  <c r="E135" s="1"/>
  <c r="D134"/>
  <c r="E134" s="1"/>
  <c r="D133"/>
  <c r="E133" s="1"/>
  <c r="D132"/>
  <c r="E132" s="1"/>
  <c r="D131"/>
  <c r="E131" s="1"/>
  <c r="D130"/>
  <c r="E130" s="1"/>
  <c r="D129"/>
  <c r="E129" s="1"/>
  <c r="D128"/>
  <c r="E128" s="1"/>
  <c r="D127"/>
  <c r="E127" s="1"/>
  <c r="D126"/>
  <c r="E126" s="1"/>
  <c r="D125"/>
  <c r="E125" s="1"/>
  <c r="D124"/>
  <c r="E124" s="1"/>
  <c r="D123"/>
  <c r="E123" s="1"/>
  <c r="D122"/>
  <c r="E122" s="1"/>
  <c r="D121"/>
  <c r="E121" s="1"/>
  <c r="D120"/>
  <c r="E120" s="1"/>
  <c r="D119"/>
  <c r="E119" s="1"/>
  <c r="D118"/>
  <c r="E118" s="1"/>
  <c r="D117"/>
  <c r="E117" s="1"/>
  <c r="D116"/>
  <c r="E116" s="1"/>
  <c r="D115"/>
  <c r="E115" s="1"/>
  <c r="D114"/>
  <c r="E114" s="1"/>
  <c r="D113"/>
  <c r="E113" s="1"/>
  <c r="D112"/>
  <c r="E112" s="1"/>
  <c r="D111"/>
  <c r="E111" s="1"/>
  <c r="D110"/>
  <c r="E110" s="1"/>
  <c r="D109"/>
  <c r="E109" s="1"/>
  <c r="D108"/>
  <c r="E108" s="1"/>
  <c r="D107"/>
  <c r="E107" s="1"/>
  <c r="D106"/>
  <c r="E106" s="1"/>
  <c r="D105"/>
  <c r="E105" s="1"/>
  <c r="D104"/>
  <c r="E104" s="1"/>
  <c r="D103"/>
  <c r="E103" s="1"/>
  <c r="D102"/>
  <c r="E102" s="1"/>
  <c r="D101"/>
  <c r="E101" s="1"/>
  <c r="D100"/>
  <c r="E100" s="1"/>
  <c r="D99"/>
  <c r="E99" s="1"/>
  <c r="D98"/>
  <c r="E98" s="1"/>
  <c r="D97"/>
  <c r="E97" s="1"/>
  <c r="D96"/>
  <c r="E96" s="1"/>
  <c r="D95"/>
  <c r="E95" s="1"/>
  <c r="D94"/>
  <c r="E94" s="1"/>
  <c r="D93"/>
  <c r="E93" s="1"/>
  <c r="D92"/>
  <c r="E92" s="1"/>
  <c r="D91"/>
  <c r="E91" s="1"/>
  <c r="D90"/>
  <c r="E90" s="1"/>
  <c r="D89"/>
  <c r="E89" s="1"/>
  <c r="D88"/>
  <c r="E88" s="1"/>
  <c r="D87"/>
  <c r="E87" s="1"/>
  <c r="D86"/>
  <c r="E86" s="1"/>
  <c r="D85"/>
  <c r="E85" s="1"/>
  <c r="D84"/>
  <c r="E84" s="1"/>
  <c r="D83"/>
  <c r="E83" s="1"/>
  <c r="D82"/>
  <c r="E82" s="1"/>
  <c r="D81"/>
  <c r="E81" s="1"/>
  <c r="D80"/>
  <c r="E80" s="1"/>
  <c r="D79"/>
  <c r="E79" s="1"/>
  <c r="D78"/>
  <c r="E78" s="1"/>
  <c r="D77"/>
  <c r="E77" s="1"/>
  <c r="D76"/>
  <c r="E76" s="1"/>
  <c r="D75"/>
  <c r="E75" s="1"/>
  <c r="D74"/>
  <c r="E74" s="1"/>
  <c r="D73"/>
  <c r="E73" s="1"/>
  <c r="D72"/>
  <c r="E72" s="1"/>
  <c r="D71"/>
  <c r="E71" s="1"/>
  <c r="D70"/>
  <c r="E70" s="1"/>
  <c r="D69"/>
  <c r="E69" s="1"/>
  <c r="D68"/>
  <c r="E68" s="1"/>
  <c r="D67"/>
  <c r="E67" s="1"/>
  <c r="D66"/>
  <c r="E66" s="1"/>
  <c r="D65"/>
  <c r="E65" s="1"/>
  <c r="D64"/>
  <c r="E64" s="1"/>
  <c r="D63"/>
  <c r="E63" s="1"/>
  <c r="D62"/>
  <c r="E62" s="1"/>
  <c r="D61"/>
  <c r="E61" s="1"/>
  <c r="D60"/>
  <c r="E60" s="1"/>
  <c r="D59"/>
  <c r="E59" s="1"/>
  <c r="D58"/>
  <c r="E58" s="1"/>
  <c r="D57"/>
  <c r="E57" s="1"/>
  <c r="D56"/>
  <c r="E56" s="1"/>
  <c r="D55"/>
  <c r="E55" s="1"/>
  <c r="D54"/>
  <c r="E54" s="1"/>
  <c r="D53"/>
  <c r="E53" s="1"/>
  <c r="D52"/>
  <c r="E52" s="1"/>
  <c r="D51"/>
  <c r="E51" s="1"/>
  <c r="D50"/>
  <c r="E50" s="1"/>
  <c r="D49"/>
  <c r="E49" s="1"/>
  <c r="D48"/>
  <c r="E48" s="1"/>
  <c r="D47"/>
  <c r="E47" s="1"/>
  <c r="D46"/>
  <c r="E46" s="1"/>
  <c r="D45"/>
  <c r="E45" s="1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 s="1"/>
  <c r="D7"/>
  <c r="E7" s="1"/>
  <c r="D6"/>
  <c r="E6" s="1"/>
  <c r="E5"/>
  <c r="F5" s="1"/>
  <c r="G5" s="1"/>
  <c r="I5" s="1"/>
  <c r="B568"/>
  <c r="E2"/>
  <c r="A15" i="6"/>
  <c r="A5"/>
  <c r="A14"/>
  <c r="A13"/>
  <c r="A12"/>
  <c r="A11"/>
  <c r="A10"/>
  <c r="A9"/>
  <c r="A8"/>
  <c r="A7"/>
  <c r="A6"/>
  <c r="D568" i="5"/>
  <c r="E568"/>
  <c r="D567"/>
  <c r="E567"/>
  <c r="D566"/>
  <c r="E566"/>
  <c r="D565"/>
  <c r="E565"/>
  <c r="D564"/>
  <c r="E564"/>
  <c r="D563"/>
  <c r="E563"/>
  <c r="D562"/>
  <c r="E562"/>
  <c r="D561"/>
  <c r="E561"/>
  <c r="D560"/>
  <c r="E560"/>
  <c r="D559"/>
  <c r="E559"/>
  <c r="D558"/>
  <c r="E558"/>
  <c r="D557"/>
  <c r="E557"/>
  <c r="D556"/>
  <c r="E556"/>
  <c r="D555"/>
  <c r="E555"/>
  <c r="D554"/>
  <c r="E554"/>
  <c r="D553"/>
  <c r="E553"/>
  <c r="D552"/>
  <c r="E552"/>
  <c r="D551"/>
  <c r="E551"/>
  <c r="D550"/>
  <c r="E550"/>
  <c r="D549"/>
  <c r="E549"/>
  <c r="D548"/>
  <c r="E548"/>
  <c r="D547"/>
  <c r="E547"/>
  <c r="D546"/>
  <c r="E546"/>
  <c r="D545"/>
  <c r="E545"/>
  <c r="D544"/>
  <c r="E544"/>
  <c r="D543"/>
  <c r="E543"/>
  <c r="D542"/>
  <c r="E542"/>
  <c r="D541"/>
  <c r="E541"/>
  <c r="D540"/>
  <c r="E540"/>
  <c r="D539"/>
  <c r="E539"/>
  <c r="D538"/>
  <c r="E538"/>
  <c r="D537"/>
  <c r="E537"/>
  <c r="D536"/>
  <c r="E536"/>
  <c r="D535"/>
  <c r="E535"/>
  <c r="D534"/>
  <c r="E534"/>
  <c r="D533"/>
  <c r="E533"/>
  <c r="D532"/>
  <c r="E532"/>
  <c r="D531"/>
  <c r="E531"/>
  <c r="D530"/>
  <c r="E530"/>
  <c r="D529"/>
  <c r="E529"/>
  <c r="D528"/>
  <c r="E528"/>
  <c r="D527"/>
  <c r="E527"/>
  <c r="D526"/>
  <c r="E526"/>
  <c r="D525"/>
  <c r="E525"/>
  <c r="D524"/>
  <c r="E524"/>
  <c r="D523"/>
  <c r="E523"/>
  <c r="D522"/>
  <c r="E522"/>
  <c r="D521"/>
  <c r="E521"/>
  <c r="D520"/>
  <c r="E520"/>
  <c r="D519"/>
  <c r="E519"/>
  <c r="D518"/>
  <c r="E518"/>
  <c r="D517"/>
  <c r="E517"/>
  <c r="D516"/>
  <c r="E516"/>
  <c r="D515"/>
  <c r="E515"/>
  <c r="D514"/>
  <c r="E514"/>
  <c r="D513"/>
  <c r="E513"/>
  <c r="D512"/>
  <c r="E512"/>
  <c r="D511"/>
  <c r="E511"/>
  <c r="D510"/>
  <c r="E510"/>
  <c r="D509"/>
  <c r="E509"/>
  <c r="D508"/>
  <c r="E508"/>
  <c r="D507"/>
  <c r="E507"/>
  <c r="D506"/>
  <c r="E506"/>
  <c r="D505"/>
  <c r="E505"/>
  <c r="D504"/>
  <c r="E504"/>
  <c r="D503"/>
  <c r="E503"/>
  <c r="D502"/>
  <c r="E502"/>
  <c r="D501"/>
  <c r="E501"/>
  <c r="D500"/>
  <c r="E500"/>
  <c r="D499"/>
  <c r="E499"/>
  <c r="D498"/>
  <c r="E498"/>
  <c r="D497"/>
  <c r="E497"/>
  <c r="D496"/>
  <c r="E496"/>
  <c r="D495"/>
  <c r="E495"/>
  <c r="D494"/>
  <c r="E494"/>
  <c r="D493"/>
  <c r="E493"/>
  <c r="D492"/>
  <c r="E492"/>
  <c r="D491"/>
  <c r="E491"/>
  <c r="D490"/>
  <c r="E490"/>
  <c r="D489"/>
  <c r="E489"/>
  <c r="D488"/>
  <c r="E488"/>
  <c r="D487"/>
  <c r="E487"/>
  <c r="D486"/>
  <c r="E486"/>
  <c r="D485"/>
  <c r="E485"/>
  <c r="D484"/>
  <c r="E484"/>
  <c r="D483"/>
  <c r="E483"/>
  <c r="D482"/>
  <c r="E482"/>
  <c r="D481"/>
  <c r="E481"/>
  <c r="D480"/>
  <c r="E480"/>
  <c r="D479"/>
  <c r="E479"/>
  <c r="D478"/>
  <c r="E478"/>
  <c r="D477"/>
  <c r="E477"/>
  <c r="D476"/>
  <c r="E476"/>
  <c r="D475"/>
  <c r="E475"/>
  <c r="D474"/>
  <c r="E474"/>
  <c r="D473"/>
  <c r="E473"/>
  <c r="D472"/>
  <c r="E472"/>
  <c r="D471"/>
  <c r="E471"/>
  <c r="D470"/>
  <c r="E470"/>
  <c r="D469"/>
  <c r="E469"/>
  <c r="D468"/>
  <c r="E468"/>
  <c r="D467"/>
  <c r="E467"/>
  <c r="D466"/>
  <c r="E466"/>
  <c r="D465"/>
  <c r="E465"/>
  <c r="D464"/>
  <c r="E464"/>
  <c r="D463"/>
  <c r="E463"/>
  <c r="D462"/>
  <c r="E462"/>
  <c r="D461"/>
  <c r="E461"/>
  <c r="D460"/>
  <c r="E460"/>
  <c r="D459"/>
  <c r="E459"/>
  <c r="D458"/>
  <c r="E458"/>
  <c r="D457"/>
  <c r="E457"/>
  <c r="D456"/>
  <c r="E456"/>
  <c r="D455"/>
  <c r="E455"/>
  <c r="D454"/>
  <c r="E454"/>
  <c r="D453"/>
  <c r="E453"/>
  <c r="D452"/>
  <c r="E452"/>
  <c r="D451"/>
  <c r="E451"/>
  <c r="D450"/>
  <c r="E450"/>
  <c r="D449"/>
  <c r="E449"/>
  <c r="D448"/>
  <c r="E448"/>
  <c r="D447"/>
  <c r="E447"/>
  <c r="D446"/>
  <c r="E446"/>
  <c r="D445"/>
  <c r="E445"/>
  <c r="D444"/>
  <c r="E444"/>
  <c r="D443"/>
  <c r="E443"/>
  <c r="D442"/>
  <c r="E442"/>
  <c r="D441"/>
  <c r="E441"/>
  <c r="D440"/>
  <c r="E440"/>
  <c r="D439"/>
  <c r="E439"/>
  <c r="D438"/>
  <c r="E438"/>
  <c r="D437"/>
  <c r="E437"/>
  <c r="D436"/>
  <c r="E436"/>
  <c r="D435"/>
  <c r="E435"/>
  <c r="D434"/>
  <c r="E434"/>
  <c r="D433"/>
  <c r="E433"/>
  <c r="D432"/>
  <c r="E432"/>
  <c r="D431"/>
  <c r="E431"/>
  <c r="D430"/>
  <c r="E430"/>
  <c r="D429"/>
  <c r="E429"/>
  <c r="D428"/>
  <c r="E428"/>
  <c r="D427"/>
  <c r="E427"/>
  <c r="D426"/>
  <c r="E426"/>
  <c r="D425"/>
  <c r="E425"/>
  <c r="D424"/>
  <c r="E424"/>
  <c r="D423"/>
  <c r="E423"/>
  <c r="D422"/>
  <c r="E422"/>
  <c r="D421"/>
  <c r="E421"/>
  <c r="D420"/>
  <c r="E420"/>
  <c r="D419"/>
  <c r="E419"/>
  <c r="D418"/>
  <c r="E418"/>
  <c r="D417"/>
  <c r="E417"/>
  <c r="D416"/>
  <c r="E416"/>
  <c r="D415"/>
  <c r="E415"/>
  <c r="D414"/>
  <c r="E414"/>
  <c r="D413"/>
  <c r="E413"/>
  <c r="D412"/>
  <c r="E412"/>
  <c r="D411"/>
  <c r="E411"/>
  <c r="D410"/>
  <c r="E410"/>
  <c r="D409"/>
  <c r="E409"/>
  <c r="D408"/>
  <c r="E408"/>
  <c r="D407"/>
  <c r="E407"/>
  <c r="D406"/>
  <c r="E406"/>
  <c r="D405"/>
  <c r="E405"/>
  <c r="D404"/>
  <c r="E404"/>
  <c r="D403"/>
  <c r="E403"/>
  <c r="D402"/>
  <c r="E402"/>
  <c r="D401"/>
  <c r="E401"/>
  <c r="D400"/>
  <c r="E400"/>
  <c r="D399"/>
  <c r="E399"/>
  <c r="D398"/>
  <c r="E398"/>
  <c r="D397"/>
  <c r="E397"/>
  <c r="D396"/>
  <c r="E396"/>
  <c r="D395"/>
  <c r="E395"/>
  <c r="D394"/>
  <c r="E394"/>
  <c r="D393"/>
  <c r="E393"/>
  <c r="D392"/>
  <c r="E392"/>
  <c r="D391"/>
  <c r="E391"/>
  <c r="D390"/>
  <c r="E390"/>
  <c r="D389"/>
  <c r="E389"/>
  <c r="D388"/>
  <c r="E388"/>
  <c r="D387"/>
  <c r="E387"/>
  <c r="D386"/>
  <c r="E386"/>
  <c r="D385"/>
  <c r="E385"/>
  <c r="D384"/>
  <c r="E384"/>
  <c r="D383"/>
  <c r="E383"/>
  <c r="D382"/>
  <c r="E382"/>
  <c r="D381"/>
  <c r="E381"/>
  <c r="D380"/>
  <c r="E380"/>
  <c r="D379"/>
  <c r="E379"/>
  <c r="D378"/>
  <c r="E378"/>
  <c r="D377"/>
  <c r="E377"/>
  <c r="D376"/>
  <c r="E376"/>
  <c r="D375"/>
  <c r="E375"/>
  <c r="D374"/>
  <c r="E374"/>
  <c r="D373"/>
  <c r="E373"/>
  <c r="D372"/>
  <c r="E372"/>
  <c r="D371"/>
  <c r="E371"/>
  <c r="D370"/>
  <c r="E370"/>
  <c r="D369"/>
  <c r="E369"/>
  <c r="D368"/>
  <c r="E368"/>
  <c r="D367"/>
  <c r="E367"/>
  <c r="D366"/>
  <c r="E366"/>
  <c r="D365"/>
  <c r="E365"/>
  <c r="D364"/>
  <c r="E364"/>
  <c r="D363"/>
  <c r="E363"/>
  <c r="D362"/>
  <c r="E362"/>
  <c r="D361"/>
  <c r="E361"/>
  <c r="D360"/>
  <c r="E360"/>
  <c r="D359"/>
  <c r="E359"/>
  <c r="D358"/>
  <c r="E358"/>
  <c r="D357"/>
  <c r="E357"/>
  <c r="D356"/>
  <c r="E356"/>
  <c r="D355"/>
  <c r="E355"/>
  <c r="D354"/>
  <c r="E354"/>
  <c r="D353"/>
  <c r="E353"/>
  <c r="D352"/>
  <c r="E352"/>
  <c r="D351"/>
  <c r="E351"/>
  <c r="D350"/>
  <c r="E350"/>
  <c r="D349"/>
  <c r="E349"/>
  <c r="D348"/>
  <c r="E348"/>
  <c r="D347"/>
  <c r="E347"/>
  <c r="D346"/>
  <c r="E346"/>
  <c r="D345"/>
  <c r="E345"/>
  <c r="D344"/>
  <c r="E344"/>
  <c r="D343"/>
  <c r="E343"/>
  <c r="D342"/>
  <c r="E342"/>
  <c r="D341"/>
  <c r="E341"/>
  <c r="D340"/>
  <c r="E340"/>
  <c r="D339"/>
  <c r="E339"/>
  <c r="D338"/>
  <c r="E338"/>
  <c r="D337"/>
  <c r="E337"/>
  <c r="D336"/>
  <c r="E336"/>
  <c r="D335"/>
  <c r="E335"/>
  <c r="D334"/>
  <c r="E334"/>
  <c r="D333"/>
  <c r="E333"/>
  <c r="D332"/>
  <c r="E332"/>
  <c r="D331"/>
  <c r="E331"/>
  <c r="D330"/>
  <c r="E330"/>
  <c r="D329"/>
  <c r="E329"/>
  <c r="D328"/>
  <c r="E328"/>
  <c r="D327"/>
  <c r="E327"/>
  <c r="D326"/>
  <c r="E326"/>
  <c r="D325"/>
  <c r="E325"/>
  <c r="D324"/>
  <c r="E324"/>
  <c r="D323"/>
  <c r="E323"/>
  <c r="D322"/>
  <c r="E322"/>
  <c r="D321"/>
  <c r="E321"/>
  <c r="D320"/>
  <c r="E320"/>
  <c r="D319"/>
  <c r="E319"/>
  <c r="D318"/>
  <c r="E318"/>
  <c r="D317"/>
  <c r="E317"/>
  <c r="D316"/>
  <c r="E316"/>
  <c r="D315"/>
  <c r="E315"/>
  <c r="D314"/>
  <c r="E314"/>
  <c r="D313"/>
  <c r="E313"/>
  <c r="D312"/>
  <c r="E312"/>
  <c r="D311"/>
  <c r="E311"/>
  <c r="D310"/>
  <c r="E310"/>
  <c r="D309"/>
  <c r="E309"/>
  <c r="D308"/>
  <c r="E308"/>
  <c r="D307"/>
  <c r="E307"/>
  <c r="D306"/>
  <c r="E306"/>
  <c r="D305"/>
  <c r="E305"/>
  <c r="D304"/>
  <c r="E304"/>
  <c r="D303"/>
  <c r="E303"/>
  <c r="D302"/>
  <c r="E302"/>
  <c r="D301"/>
  <c r="E301"/>
  <c r="D300"/>
  <c r="E300"/>
  <c r="D299"/>
  <c r="E299"/>
  <c r="D298"/>
  <c r="E298"/>
  <c r="D297"/>
  <c r="E297"/>
  <c r="D296"/>
  <c r="E296"/>
  <c r="D295"/>
  <c r="E295"/>
  <c r="D294"/>
  <c r="E294"/>
  <c r="D293"/>
  <c r="E293"/>
  <c r="D292"/>
  <c r="E292"/>
  <c r="D291"/>
  <c r="E291"/>
  <c r="D290"/>
  <c r="E290"/>
  <c r="D289"/>
  <c r="E289"/>
  <c r="D288"/>
  <c r="E288"/>
  <c r="D287"/>
  <c r="E287"/>
  <c r="D286"/>
  <c r="E286"/>
  <c r="D285"/>
  <c r="E285"/>
  <c r="D284"/>
  <c r="E284"/>
  <c r="D283"/>
  <c r="E283"/>
  <c r="D282"/>
  <c r="E282"/>
  <c r="D281"/>
  <c r="E281"/>
  <c r="D280"/>
  <c r="E280"/>
  <c r="D279"/>
  <c r="E279"/>
  <c r="D278"/>
  <c r="E278"/>
  <c r="D277"/>
  <c r="E277"/>
  <c r="D276"/>
  <c r="E276"/>
  <c r="D275"/>
  <c r="E275"/>
  <c r="D274"/>
  <c r="E274"/>
  <c r="D273"/>
  <c r="E273"/>
  <c r="D272"/>
  <c r="E272"/>
  <c r="D271"/>
  <c r="E271"/>
  <c r="D270"/>
  <c r="E270"/>
  <c r="D269"/>
  <c r="E269"/>
  <c r="D268"/>
  <c r="E268"/>
  <c r="D267"/>
  <c r="E267"/>
  <c r="D266"/>
  <c r="E266"/>
  <c r="D265"/>
  <c r="E265"/>
  <c r="D264"/>
  <c r="E264"/>
  <c r="D263"/>
  <c r="E263"/>
  <c r="D262"/>
  <c r="E262"/>
  <c r="D261"/>
  <c r="E261"/>
  <c r="D260"/>
  <c r="E260"/>
  <c r="D259"/>
  <c r="E259"/>
  <c r="D258"/>
  <c r="E258"/>
  <c r="D257"/>
  <c r="E257"/>
  <c r="D256"/>
  <c r="E256"/>
  <c r="D255"/>
  <c r="E255"/>
  <c r="D254"/>
  <c r="E254"/>
  <c r="D253"/>
  <c r="E253"/>
  <c r="D252"/>
  <c r="E252"/>
  <c r="D251"/>
  <c r="E251"/>
  <c r="D250"/>
  <c r="E250"/>
  <c r="D249"/>
  <c r="E249"/>
  <c r="D248"/>
  <c r="E248"/>
  <c r="D247"/>
  <c r="E247"/>
  <c r="D246"/>
  <c r="E246"/>
  <c r="D245"/>
  <c r="E245"/>
  <c r="D244"/>
  <c r="E244"/>
  <c r="D243"/>
  <c r="E243"/>
  <c r="D242"/>
  <c r="E242"/>
  <c r="D241"/>
  <c r="E241"/>
  <c r="D240"/>
  <c r="E240"/>
  <c r="D239"/>
  <c r="E239"/>
  <c r="D238"/>
  <c r="E238"/>
  <c r="D237"/>
  <c r="E237"/>
  <c r="D236"/>
  <c r="E236"/>
  <c r="D235"/>
  <c r="E235"/>
  <c r="D234"/>
  <c r="E234"/>
  <c r="D233"/>
  <c r="E233"/>
  <c r="D232"/>
  <c r="E232"/>
  <c r="D231"/>
  <c r="E231"/>
  <c r="D230"/>
  <c r="E230"/>
  <c r="D229"/>
  <c r="E229"/>
  <c r="D228"/>
  <c r="E228"/>
  <c r="D227"/>
  <c r="E227"/>
  <c r="D226"/>
  <c r="E226"/>
  <c r="D225"/>
  <c r="E225"/>
  <c r="D224"/>
  <c r="E224"/>
  <c r="D223"/>
  <c r="E223"/>
  <c r="D222"/>
  <c r="E222"/>
  <c r="D221"/>
  <c r="E221"/>
  <c r="D220"/>
  <c r="E220"/>
  <c r="D219"/>
  <c r="E219"/>
  <c r="D218"/>
  <c r="E218"/>
  <c r="D217"/>
  <c r="E217"/>
  <c r="D216"/>
  <c r="E216"/>
  <c r="D215"/>
  <c r="E215"/>
  <c r="D214"/>
  <c r="E214"/>
  <c r="D213"/>
  <c r="E213"/>
  <c r="D212"/>
  <c r="E212"/>
  <c r="D211"/>
  <c r="E211"/>
  <c r="D210"/>
  <c r="E210"/>
  <c r="D209"/>
  <c r="E209"/>
  <c r="D208"/>
  <c r="E208"/>
  <c r="D207"/>
  <c r="E207"/>
  <c r="D206"/>
  <c r="E206"/>
  <c r="D205"/>
  <c r="E205"/>
  <c r="D204"/>
  <c r="E204"/>
  <c r="D203"/>
  <c r="E203"/>
  <c r="D202"/>
  <c r="E202"/>
  <c r="D201"/>
  <c r="E201"/>
  <c r="D200"/>
  <c r="E200"/>
  <c r="D199"/>
  <c r="E199"/>
  <c r="D198"/>
  <c r="E198"/>
  <c r="D197"/>
  <c r="E197"/>
  <c r="D196"/>
  <c r="E196"/>
  <c r="D195"/>
  <c r="E195"/>
  <c r="D194"/>
  <c r="E194"/>
  <c r="D193"/>
  <c r="E193"/>
  <c r="D192"/>
  <c r="E192"/>
  <c r="D191"/>
  <c r="E191"/>
  <c r="D190"/>
  <c r="E190"/>
  <c r="D189"/>
  <c r="E189"/>
  <c r="D188"/>
  <c r="E188"/>
  <c r="D187"/>
  <c r="E187"/>
  <c r="D186"/>
  <c r="E186"/>
  <c r="D185"/>
  <c r="E185"/>
  <c r="D184"/>
  <c r="E184"/>
  <c r="D183"/>
  <c r="E183"/>
  <c r="D182"/>
  <c r="E182"/>
  <c r="D181"/>
  <c r="E181"/>
  <c r="D180"/>
  <c r="E180"/>
  <c r="D179"/>
  <c r="E179"/>
  <c r="D178"/>
  <c r="E178"/>
  <c r="D177"/>
  <c r="E177"/>
  <c r="D176"/>
  <c r="E176"/>
  <c r="D175"/>
  <c r="E175"/>
  <c r="D174"/>
  <c r="E174"/>
  <c r="D173"/>
  <c r="E173"/>
  <c r="D172"/>
  <c r="E172"/>
  <c r="D171"/>
  <c r="E171"/>
  <c r="D170"/>
  <c r="E170"/>
  <c r="D169"/>
  <c r="E169"/>
  <c r="D168"/>
  <c r="E168"/>
  <c r="D167"/>
  <c r="E167"/>
  <c r="D166"/>
  <c r="E166"/>
  <c r="D165"/>
  <c r="E165"/>
  <c r="D164"/>
  <c r="E164"/>
  <c r="D163"/>
  <c r="E163"/>
  <c r="D162"/>
  <c r="E162"/>
  <c r="D161"/>
  <c r="E161"/>
  <c r="D160"/>
  <c r="E160"/>
  <c r="D159"/>
  <c r="E159"/>
  <c r="D158"/>
  <c r="E158"/>
  <c r="D157"/>
  <c r="E157"/>
  <c r="D156"/>
  <c r="E156"/>
  <c r="D155"/>
  <c r="E155"/>
  <c r="D154"/>
  <c r="E154"/>
  <c r="D153"/>
  <c r="E153"/>
  <c r="D152"/>
  <c r="E152"/>
  <c r="D151"/>
  <c r="E151"/>
  <c r="D150"/>
  <c r="E150"/>
  <c r="D149"/>
  <c r="E149"/>
  <c r="D148"/>
  <c r="E148"/>
  <c r="D147"/>
  <c r="E147"/>
  <c r="D146"/>
  <c r="E146"/>
  <c r="D145"/>
  <c r="E145"/>
  <c r="D144"/>
  <c r="E144"/>
  <c r="D143"/>
  <c r="E143"/>
  <c r="D142"/>
  <c r="E142"/>
  <c r="D141"/>
  <c r="E141"/>
  <c r="D140"/>
  <c r="E140"/>
  <c r="D139"/>
  <c r="E139"/>
  <c r="D138"/>
  <c r="E138"/>
  <c r="D137"/>
  <c r="E137"/>
  <c r="D136"/>
  <c r="E136"/>
  <c r="D135"/>
  <c r="E135"/>
  <c r="D134"/>
  <c r="E134"/>
  <c r="D133"/>
  <c r="E133"/>
  <c r="D132"/>
  <c r="E132"/>
  <c r="D131"/>
  <c r="E131"/>
  <c r="D130"/>
  <c r="E130"/>
  <c r="D129"/>
  <c r="E129"/>
  <c r="D128"/>
  <c r="E128"/>
  <c r="D127"/>
  <c r="E127"/>
  <c r="D126"/>
  <c r="E126"/>
  <c r="D125"/>
  <c r="E125"/>
  <c r="D124"/>
  <c r="E124"/>
  <c r="D123"/>
  <c r="E123"/>
  <c r="D122"/>
  <c r="E122"/>
  <c r="D121"/>
  <c r="E121"/>
  <c r="D120"/>
  <c r="E120"/>
  <c r="D119"/>
  <c r="E119"/>
  <c r="D118"/>
  <c r="E118"/>
  <c r="D117"/>
  <c r="E117"/>
  <c r="D116"/>
  <c r="E116"/>
  <c r="D115"/>
  <c r="E115"/>
  <c r="D114"/>
  <c r="E114"/>
  <c r="D113"/>
  <c r="E113"/>
  <c r="D112"/>
  <c r="E112"/>
  <c r="D111"/>
  <c r="E111"/>
  <c r="D110"/>
  <c r="E110"/>
  <c r="D109"/>
  <c r="E109"/>
  <c r="D108"/>
  <c r="E108"/>
  <c r="D107"/>
  <c r="E107"/>
  <c r="D106"/>
  <c r="E106"/>
  <c r="D105"/>
  <c r="E105"/>
  <c r="D104"/>
  <c r="E104"/>
  <c r="D103"/>
  <c r="E103"/>
  <c r="D102"/>
  <c r="E102"/>
  <c r="D101"/>
  <c r="E101"/>
  <c r="D100"/>
  <c r="E100"/>
  <c r="D99"/>
  <c r="E99"/>
  <c r="D98"/>
  <c r="E98"/>
  <c r="D97"/>
  <c r="E97"/>
  <c r="D96"/>
  <c r="E96"/>
  <c r="D95"/>
  <c r="E95"/>
  <c r="D94"/>
  <c r="E94"/>
  <c r="D93"/>
  <c r="E93"/>
  <c r="D92"/>
  <c r="E92"/>
  <c r="D91"/>
  <c r="E91"/>
  <c r="D90"/>
  <c r="E90"/>
  <c r="D89"/>
  <c r="E89"/>
  <c r="D88"/>
  <c r="E88"/>
  <c r="D87"/>
  <c r="E87"/>
  <c r="D86"/>
  <c r="E86"/>
  <c r="D85"/>
  <c r="E85"/>
  <c r="D84"/>
  <c r="E84"/>
  <c r="D83"/>
  <c r="E83"/>
  <c r="D82"/>
  <c r="E82"/>
  <c r="D81"/>
  <c r="E81"/>
  <c r="D80"/>
  <c r="E80"/>
  <c r="D79"/>
  <c r="E79"/>
  <c r="D78"/>
  <c r="E78"/>
  <c r="D77"/>
  <c r="E77"/>
  <c r="D76"/>
  <c r="E76"/>
  <c r="D75"/>
  <c r="E75"/>
  <c r="D74"/>
  <c r="E74"/>
  <c r="D73"/>
  <c r="E73"/>
  <c r="D72"/>
  <c r="E72"/>
  <c r="D71"/>
  <c r="E71"/>
  <c r="D70"/>
  <c r="E70"/>
  <c r="D69"/>
  <c r="E69"/>
  <c r="D68"/>
  <c r="E68"/>
  <c r="D67"/>
  <c r="E67"/>
  <c r="D66"/>
  <c r="E66"/>
  <c r="D65"/>
  <c r="E65"/>
  <c r="D64"/>
  <c r="E64"/>
  <c r="D63"/>
  <c r="E63"/>
  <c r="D62"/>
  <c r="E62"/>
  <c r="D61"/>
  <c r="E61"/>
  <c r="D60"/>
  <c r="E60"/>
  <c r="D59"/>
  <c r="E59"/>
  <c r="D58"/>
  <c r="E58"/>
  <c r="D57"/>
  <c r="E57"/>
  <c r="D56"/>
  <c r="E56"/>
  <c r="D55"/>
  <c r="E55"/>
  <c r="D54"/>
  <c r="E54"/>
  <c r="D53"/>
  <c r="E53"/>
  <c r="D52"/>
  <c r="E52"/>
  <c r="D51"/>
  <c r="E51"/>
  <c r="D50"/>
  <c r="E50"/>
  <c r="D49"/>
  <c r="E49"/>
  <c r="D48"/>
  <c r="E48"/>
  <c r="D47"/>
  <c r="E47"/>
  <c r="D46"/>
  <c r="E46"/>
  <c r="D45"/>
  <c r="E45"/>
  <c r="D44"/>
  <c r="E44"/>
  <c r="D43"/>
  <c r="E43"/>
  <c r="D42"/>
  <c r="E42"/>
  <c r="D41"/>
  <c r="E41"/>
  <c r="D40"/>
  <c r="E40"/>
  <c r="D39"/>
  <c r="E39"/>
  <c r="D38"/>
  <c r="E38"/>
  <c r="D37"/>
  <c r="E37"/>
  <c r="D36"/>
  <c r="E36"/>
  <c r="D35"/>
  <c r="E35"/>
  <c r="D34"/>
  <c r="E34"/>
  <c r="D33"/>
  <c r="E33"/>
  <c r="D32"/>
  <c r="E32"/>
  <c r="D31"/>
  <c r="E31"/>
  <c r="D30"/>
  <c r="E30"/>
  <c r="D29"/>
  <c r="E29"/>
  <c r="D28"/>
  <c r="E28"/>
  <c r="D27"/>
  <c r="E27"/>
  <c r="D26"/>
  <c r="E26"/>
  <c r="D25"/>
  <c r="E25"/>
  <c r="D24"/>
  <c r="E24"/>
  <c r="D23"/>
  <c r="E23"/>
  <c r="D22"/>
  <c r="E22"/>
  <c r="D21"/>
  <c r="E21"/>
  <c r="D20"/>
  <c r="E20"/>
  <c r="D19"/>
  <c r="E19"/>
  <c r="D18"/>
  <c r="E18"/>
  <c r="D17"/>
  <c r="E17"/>
  <c r="D16"/>
  <c r="E16"/>
  <c r="D15"/>
  <c r="E15"/>
  <c r="D14"/>
  <c r="E14"/>
  <c r="D13"/>
  <c r="E13"/>
  <c r="D12"/>
  <c r="E12"/>
  <c r="D11"/>
  <c r="E11"/>
  <c r="D10"/>
  <c r="E10"/>
  <c r="D9"/>
  <c r="E9"/>
  <c r="D8"/>
  <c r="E8"/>
  <c r="D7"/>
  <c r="E7"/>
  <c r="D6"/>
  <c r="E6"/>
  <c r="E5"/>
  <c r="F5"/>
  <c r="G5" s="1"/>
  <c r="I5" s="1"/>
  <c r="C6" s="1"/>
  <c r="B568"/>
  <c r="E2"/>
  <c r="B568" i="4"/>
  <c r="D417"/>
  <c r="E417" s="1"/>
  <c r="D418"/>
  <c r="E418" s="1"/>
  <c r="D419"/>
  <c r="E419" s="1"/>
  <c r="D420"/>
  <c r="E420" s="1"/>
  <c r="D421"/>
  <c r="E421" s="1"/>
  <c r="D422"/>
  <c r="E422" s="1"/>
  <c r="D423"/>
  <c r="E423" s="1"/>
  <c r="D424"/>
  <c r="E424" s="1"/>
  <c r="D425"/>
  <c r="E425" s="1"/>
  <c r="D426"/>
  <c r="E426" s="1"/>
  <c r="D427"/>
  <c r="E427" s="1"/>
  <c r="D428"/>
  <c r="E428" s="1"/>
  <c r="D429"/>
  <c r="E429" s="1"/>
  <c r="D430"/>
  <c r="E430" s="1"/>
  <c r="D431"/>
  <c r="E431" s="1"/>
  <c r="D432"/>
  <c r="E432" s="1"/>
  <c r="D433"/>
  <c r="E433" s="1"/>
  <c r="D434"/>
  <c r="E434" s="1"/>
  <c r="D435"/>
  <c r="E435" s="1"/>
  <c r="D436"/>
  <c r="E436" s="1"/>
  <c r="D437"/>
  <c r="E437" s="1"/>
  <c r="D438"/>
  <c r="E438" s="1"/>
  <c r="D439"/>
  <c r="E439" s="1"/>
  <c r="D440"/>
  <c r="E440" s="1"/>
  <c r="D441"/>
  <c r="E441" s="1"/>
  <c r="D442"/>
  <c r="E442" s="1"/>
  <c r="D443"/>
  <c r="E443" s="1"/>
  <c r="D444"/>
  <c r="E444" s="1"/>
  <c r="D445"/>
  <c r="E445" s="1"/>
  <c r="D446"/>
  <c r="E446" s="1"/>
  <c r="D447"/>
  <c r="E447" s="1"/>
  <c r="D448"/>
  <c r="E448" s="1"/>
  <c r="D449"/>
  <c r="E449" s="1"/>
  <c r="D450"/>
  <c r="E450" s="1"/>
  <c r="D451"/>
  <c r="E451" s="1"/>
  <c r="D452"/>
  <c r="E452" s="1"/>
  <c r="D453"/>
  <c r="E453" s="1"/>
  <c r="D454"/>
  <c r="E454" s="1"/>
  <c r="D455"/>
  <c r="E455" s="1"/>
  <c r="D456"/>
  <c r="E456" s="1"/>
  <c r="D457"/>
  <c r="E457" s="1"/>
  <c r="D458"/>
  <c r="E458" s="1"/>
  <c r="D459"/>
  <c r="E459" s="1"/>
  <c r="D460"/>
  <c r="E460" s="1"/>
  <c r="D461"/>
  <c r="E461" s="1"/>
  <c r="D462"/>
  <c r="E462" s="1"/>
  <c r="D463"/>
  <c r="E463" s="1"/>
  <c r="D464"/>
  <c r="E464" s="1"/>
  <c r="D465"/>
  <c r="E465" s="1"/>
  <c r="D466"/>
  <c r="E466" s="1"/>
  <c r="D467"/>
  <c r="E467" s="1"/>
  <c r="D468"/>
  <c r="E468" s="1"/>
  <c r="D469"/>
  <c r="E469" s="1"/>
  <c r="D470"/>
  <c r="E470" s="1"/>
  <c r="D471"/>
  <c r="E471" s="1"/>
  <c r="D472"/>
  <c r="E472" s="1"/>
  <c r="D473"/>
  <c r="E473" s="1"/>
  <c r="D474"/>
  <c r="E474" s="1"/>
  <c r="D475"/>
  <c r="E475" s="1"/>
  <c r="D476"/>
  <c r="E476" s="1"/>
  <c r="D477"/>
  <c r="E477" s="1"/>
  <c r="D478"/>
  <c r="E478" s="1"/>
  <c r="D479"/>
  <c r="E479" s="1"/>
  <c r="D480"/>
  <c r="E480" s="1"/>
  <c r="D481"/>
  <c r="E481" s="1"/>
  <c r="D482"/>
  <c r="E482" s="1"/>
  <c r="D483"/>
  <c r="E483" s="1"/>
  <c r="D484"/>
  <c r="E484" s="1"/>
  <c r="D485"/>
  <c r="E485" s="1"/>
  <c r="D486"/>
  <c r="E486" s="1"/>
  <c r="D487"/>
  <c r="E487" s="1"/>
  <c r="D488"/>
  <c r="E488" s="1"/>
  <c r="D489"/>
  <c r="E489" s="1"/>
  <c r="D490"/>
  <c r="E490" s="1"/>
  <c r="D491"/>
  <c r="E491" s="1"/>
  <c r="D492"/>
  <c r="E492" s="1"/>
  <c r="D493"/>
  <c r="E493" s="1"/>
  <c r="D494"/>
  <c r="E494" s="1"/>
  <c r="D495"/>
  <c r="E495" s="1"/>
  <c r="D496"/>
  <c r="E496" s="1"/>
  <c r="D497"/>
  <c r="E497" s="1"/>
  <c r="D498"/>
  <c r="E498" s="1"/>
  <c r="D499"/>
  <c r="E499" s="1"/>
  <c r="D500"/>
  <c r="E500" s="1"/>
  <c r="D501"/>
  <c r="E501" s="1"/>
  <c r="D502"/>
  <c r="E502" s="1"/>
  <c r="D503"/>
  <c r="E503" s="1"/>
  <c r="D504"/>
  <c r="E504" s="1"/>
  <c r="D505"/>
  <c r="E505" s="1"/>
  <c r="D506"/>
  <c r="E506" s="1"/>
  <c r="D507"/>
  <c r="E507" s="1"/>
  <c r="D508"/>
  <c r="E508" s="1"/>
  <c r="D509"/>
  <c r="E509" s="1"/>
  <c r="D510"/>
  <c r="E510" s="1"/>
  <c r="D511"/>
  <c r="E511" s="1"/>
  <c r="D512"/>
  <c r="E512" s="1"/>
  <c r="D513"/>
  <c r="E513" s="1"/>
  <c r="D514"/>
  <c r="E514" s="1"/>
  <c r="D515"/>
  <c r="E515" s="1"/>
  <c r="D516"/>
  <c r="E516" s="1"/>
  <c r="D517"/>
  <c r="E517" s="1"/>
  <c r="D518"/>
  <c r="E518" s="1"/>
  <c r="D519"/>
  <c r="E519" s="1"/>
  <c r="D520"/>
  <c r="E520" s="1"/>
  <c r="D521"/>
  <c r="E521" s="1"/>
  <c r="D522"/>
  <c r="E522" s="1"/>
  <c r="D523"/>
  <c r="E523" s="1"/>
  <c r="D524"/>
  <c r="E524" s="1"/>
  <c r="D525"/>
  <c r="E525" s="1"/>
  <c r="D526"/>
  <c r="E526" s="1"/>
  <c r="D527"/>
  <c r="E527" s="1"/>
  <c r="D528"/>
  <c r="E528" s="1"/>
  <c r="D529"/>
  <c r="E529" s="1"/>
  <c r="D530"/>
  <c r="E530" s="1"/>
  <c r="D531"/>
  <c r="E531" s="1"/>
  <c r="D532"/>
  <c r="E532" s="1"/>
  <c r="D533"/>
  <c r="E533" s="1"/>
  <c r="D534"/>
  <c r="E534" s="1"/>
  <c r="D535"/>
  <c r="E535" s="1"/>
  <c r="D536"/>
  <c r="E536" s="1"/>
  <c r="D537"/>
  <c r="E537" s="1"/>
  <c r="D538"/>
  <c r="E538" s="1"/>
  <c r="D539"/>
  <c r="E539" s="1"/>
  <c r="D540"/>
  <c r="E540" s="1"/>
  <c r="D541"/>
  <c r="E541" s="1"/>
  <c r="D542"/>
  <c r="E542" s="1"/>
  <c r="D543"/>
  <c r="E543" s="1"/>
  <c r="D544"/>
  <c r="E544" s="1"/>
  <c r="D545"/>
  <c r="E545" s="1"/>
  <c r="D546"/>
  <c r="E546" s="1"/>
  <c r="D547"/>
  <c r="E547" s="1"/>
  <c r="D548"/>
  <c r="E548" s="1"/>
  <c r="D549"/>
  <c r="E549" s="1"/>
  <c r="D550"/>
  <c r="E550" s="1"/>
  <c r="D551"/>
  <c r="E551" s="1"/>
  <c r="D552"/>
  <c r="E552" s="1"/>
  <c r="D553"/>
  <c r="E553" s="1"/>
  <c r="D554"/>
  <c r="E554" s="1"/>
  <c r="D555"/>
  <c r="E555" s="1"/>
  <c r="D556"/>
  <c r="E556" s="1"/>
  <c r="D557"/>
  <c r="E557" s="1"/>
  <c r="D558"/>
  <c r="E558" s="1"/>
  <c r="D559"/>
  <c r="E559" s="1"/>
  <c r="D560"/>
  <c r="E560" s="1"/>
  <c r="D561"/>
  <c r="E561" s="1"/>
  <c r="D562"/>
  <c r="E562" s="1"/>
  <c r="D563"/>
  <c r="E563" s="1"/>
  <c r="D564"/>
  <c r="E564" s="1"/>
  <c r="D565"/>
  <c r="E565" s="1"/>
  <c r="D566"/>
  <c r="E566" s="1"/>
  <c r="D567"/>
  <c r="E567" s="1"/>
  <c r="D568"/>
  <c r="E568" s="1"/>
  <c r="D241"/>
  <c r="E241" s="1"/>
  <c r="D242"/>
  <c r="E242" s="1"/>
  <c r="D243"/>
  <c r="E243" s="1"/>
  <c r="D244"/>
  <c r="E244" s="1"/>
  <c r="D245"/>
  <c r="E245" s="1"/>
  <c r="D246"/>
  <c r="E246" s="1"/>
  <c r="D247"/>
  <c r="E247" s="1"/>
  <c r="D248"/>
  <c r="E248" s="1"/>
  <c r="D249"/>
  <c r="E249" s="1"/>
  <c r="D250"/>
  <c r="E250" s="1"/>
  <c r="D251"/>
  <c r="E251" s="1"/>
  <c r="D252"/>
  <c r="E252" s="1"/>
  <c r="D253"/>
  <c r="E253" s="1"/>
  <c r="D254"/>
  <c r="E254" s="1"/>
  <c r="D255"/>
  <c r="E255" s="1"/>
  <c r="D256"/>
  <c r="E256" s="1"/>
  <c r="D257"/>
  <c r="E257" s="1"/>
  <c r="D258"/>
  <c r="E258" s="1"/>
  <c r="D259"/>
  <c r="E259" s="1"/>
  <c r="D260"/>
  <c r="E260" s="1"/>
  <c r="D261"/>
  <c r="E261" s="1"/>
  <c r="D262"/>
  <c r="E262" s="1"/>
  <c r="D263"/>
  <c r="E263" s="1"/>
  <c r="D264"/>
  <c r="E264" s="1"/>
  <c r="D265"/>
  <c r="E265" s="1"/>
  <c r="D266"/>
  <c r="E266" s="1"/>
  <c r="D267"/>
  <c r="E267" s="1"/>
  <c r="D268"/>
  <c r="E268" s="1"/>
  <c r="D269"/>
  <c r="E269" s="1"/>
  <c r="D270"/>
  <c r="E270" s="1"/>
  <c r="D271"/>
  <c r="E271" s="1"/>
  <c r="D272"/>
  <c r="E272" s="1"/>
  <c r="D273"/>
  <c r="E273" s="1"/>
  <c r="D274"/>
  <c r="E274" s="1"/>
  <c r="D275"/>
  <c r="E275" s="1"/>
  <c r="D276"/>
  <c r="E276" s="1"/>
  <c r="D277"/>
  <c r="E277" s="1"/>
  <c r="D278"/>
  <c r="E278" s="1"/>
  <c r="D279"/>
  <c r="E279" s="1"/>
  <c r="D280"/>
  <c r="E280" s="1"/>
  <c r="D281"/>
  <c r="E281" s="1"/>
  <c r="D282"/>
  <c r="E282" s="1"/>
  <c r="D283"/>
  <c r="E283" s="1"/>
  <c r="D284"/>
  <c r="E284" s="1"/>
  <c r="D285"/>
  <c r="E285" s="1"/>
  <c r="D286"/>
  <c r="E286" s="1"/>
  <c r="D287"/>
  <c r="E287" s="1"/>
  <c r="D288"/>
  <c r="E288" s="1"/>
  <c r="D289"/>
  <c r="E289" s="1"/>
  <c r="D290"/>
  <c r="E290" s="1"/>
  <c r="D291"/>
  <c r="E291" s="1"/>
  <c r="D292"/>
  <c r="E292" s="1"/>
  <c r="D293"/>
  <c r="E293" s="1"/>
  <c r="D294"/>
  <c r="E294" s="1"/>
  <c r="D295"/>
  <c r="E295" s="1"/>
  <c r="D296"/>
  <c r="E296" s="1"/>
  <c r="D297"/>
  <c r="E297" s="1"/>
  <c r="D298"/>
  <c r="E298" s="1"/>
  <c r="D299"/>
  <c r="E299" s="1"/>
  <c r="D300"/>
  <c r="E300" s="1"/>
  <c r="D301"/>
  <c r="E301" s="1"/>
  <c r="D302"/>
  <c r="E302" s="1"/>
  <c r="D303"/>
  <c r="E303" s="1"/>
  <c r="D304"/>
  <c r="E304" s="1"/>
  <c r="D305"/>
  <c r="E305" s="1"/>
  <c r="D306"/>
  <c r="E306" s="1"/>
  <c r="D307"/>
  <c r="E307" s="1"/>
  <c r="D308"/>
  <c r="E308" s="1"/>
  <c r="D309"/>
  <c r="E309" s="1"/>
  <c r="D310"/>
  <c r="E310" s="1"/>
  <c r="D311"/>
  <c r="E311" s="1"/>
  <c r="D312"/>
  <c r="E312" s="1"/>
  <c r="D313"/>
  <c r="E313" s="1"/>
  <c r="D314"/>
  <c r="E314" s="1"/>
  <c r="D315"/>
  <c r="E315" s="1"/>
  <c r="D316"/>
  <c r="E316" s="1"/>
  <c r="D317"/>
  <c r="E317" s="1"/>
  <c r="D318"/>
  <c r="E318" s="1"/>
  <c r="D319"/>
  <c r="E319" s="1"/>
  <c r="D320"/>
  <c r="E320" s="1"/>
  <c r="D321"/>
  <c r="E321" s="1"/>
  <c r="D322"/>
  <c r="E322" s="1"/>
  <c r="D323"/>
  <c r="E323" s="1"/>
  <c r="D324"/>
  <c r="E324" s="1"/>
  <c r="D325"/>
  <c r="E325" s="1"/>
  <c r="D326"/>
  <c r="E326" s="1"/>
  <c r="D327"/>
  <c r="E327" s="1"/>
  <c r="D328"/>
  <c r="E328" s="1"/>
  <c r="D329"/>
  <c r="E329" s="1"/>
  <c r="D330"/>
  <c r="E330" s="1"/>
  <c r="D331"/>
  <c r="E331" s="1"/>
  <c r="D332"/>
  <c r="E332" s="1"/>
  <c r="D333"/>
  <c r="E333" s="1"/>
  <c r="D334"/>
  <c r="E334" s="1"/>
  <c r="D335"/>
  <c r="E335" s="1"/>
  <c r="D336"/>
  <c r="E336" s="1"/>
  <c r="D337"/>
  <c r="E337" s="1"/>
  <c r="D338"/>
  <c r="E338" s="1"/>
  <c r="D339"/>
  <c r="E339" s="1"/>
  <c r="D340"/>
  <c r="E340" s="1"/>
  <c r="D341"/>
  <c r="E341" s="1"/>
  <c r="D342"/>
  <c r="E342" s="1"/>
  <c r="D343"/>
  <c r="E343" s="1"/>
  <c r="D344"/>
  <c r="E344" s="1"/>
  <c r="D345"/>
  <c r="E345" s="1"/>
  <c r="D346"/>
  <c r="E346" s="1"/>
  <c r="D347"/>
  <c r="E347" s="1"/>
  <c r="D348"/>
  <c r="E348" s="1"/>
  <c r="D349"/>
  <c r="E349" s="1"/>
  <c r="D350"/>
  <c r="E350" s="1"/>
  <c r="D351"/>
  <c r="E351" s="1"/>
  <c r="D352"/>
  <c r="E352" s="1"/>
  <c r="D353"/>
  <c r="E353" s="1"/>
  <c r="D354"/>
  <c r="E354" s="1"/>
  <c r="D355"/>
  <c r="E355" s="1"/>
  <c r="D356"/>
  <c r="E356" s="1"/>
  <c r="D357"/>
  <c r="E357" s="1"/>
  <c r="D358"/>
  <c r="E358" s="1"/>
  <c r="D359"/>
  <c r="E359" s="1"/>
  <c r="D360"/>
  <c r="E360" s="1"/>
  <c r="D361"/>
  <c r="E361" s="1"/>
  <c r="D362"/>
  <c r="E362" s="1"/>
  <c r="D363"/>
  <c r="E363" s="1"/>
  <c r="D364"/>
  <c r="E364" s="1"/>
  <c r="D365"/>
  <c r="E365" s="1"/>
  <c r="D366"/>
  <c r="E366" s="1"/>
  <c r="D367"/>
  <c r="E367" s="1"/>
  <c r="D368"/>
  <c r="E368" s="1"/>
  <c r="D369"/>
  <c r="E369" s="1"/>
  <c r="D370"/>
  <c r="E370" s="1"/>
  <c r="D371"/>
  <c r="E371" s="1"/>
  <c r="D372"/>
  <c r="E372" s="1"/>
  <c r="D373"/>
  <c r="E373" s="1"/>
  <c r="D374"/>
  <c r="E374" s="1"/>
  <c r="D375"/>
  <c r="E375" s="1"/>
  <c r="D376"/>
  <c r="E376" s="1"/>
  <c r="D377"/>
  <c r="E377" s="1"/>
  <c r="D378"/>
  <c r="E378" s="1"/>
  <c r="D379"/>
  <c r="E379" s="1"/>
  <c r="D380"/>
  <c r="E380" s="1"/>
  <c r="D381"/>
  <c r="E381" s="1"/>
  <c r="D382"/>
  <c r="E382" s="1"/>
  <c r="D383"/>
  <c r="E383" s="1"/>
  <c r="D384"/>
  <c r="E384" s="1"/>
  <c r="D385"/>
  <c r="E385" s="1"/>
  <c r="D386"/>
  <c r="E386" s="1"/>
  <c r="D387"/>
  <c r="E387" s="1"/>
  <c r="D388"/>
  <c r="E388" s="1"/>
  <c r="D389"/>
  <c r="E389" s="1"/>
  <c r="D390"/>
  <c r="E390" s="1"/>
  <c r="D391"/>
  <c r="E391" s="1"/>
  <c r="D392"/>
  <c r="E392" s="1"/>
  <c r="D393"/>
  <c r="E393" s="1"/>
  <c r="D394"/>
  <c r="E394" s="1"/>
  <c r="D395"/>
  <c r="E395" s="1"/>
  <c r="D396"/>
  <c r="E396" s="1"/>
  <c r="D397"/>
  <c r="E397" s="1"/>
  <c r="D398"/>
  <c r="E398" s="1"/>
  <c r="D399"/>
  <c r="E399" s="1"/>
  <c r="D400"/>
  <c r="E400" s="1"/>
  <c r="D401"/>
  <c r="E401" s="1"/>
  <c r="D402"/>
  <c r="E402" s="1"/>
  <c r="D403"/>
  <c r="E403" s="1"/>
  <c r="D404"/>
  <c r="E404" s="1"/>
  <c r="D405"/>
  <c r="E405" s="1"/>
  <c r="D406"/>
  <c r="E406" s="1"/>
  <c r="D407"/>
  <c r="E407" s="1"/>
  <c r="D408"/>
  <c r="E408" s="1"/>
  <c r="D409"/>
  <c r="E409" s="1"/>
  <c r="D410"/>
  <c r="E410" s="1"/>
  <c r="D411"/>
  <c r="E411" s="1"/>
  <c r="D412"/>
  <c r="E412" s="1"/>
  <c r="D413"/>
  <c r="E413" s="1"/>
  <c r="D414"/>
  <c r="E414" s="1"/>
  <c r="D415"/>
  <c r="E415" s="1"/>
  <c r="D416"/>
  <c r="E416" s="1"/>
  <c r="D129"/>
  <c r="E129" s="1"/>
  <c r="D130"/>
  <c r="E130" s="1"/>
  <c r="D131"/>
  <c r="E131" s="1"/>
  <c r="D132"/>
  <c r="E132" s="1"/>
  <c r="D133"/>
  <c r="E133" s="1"/>
  <c r="D134"/>
  <c r="E134" s="1"/>
  <c r="D135"/>
  <c r="E135" s="1"/>
  <c r="D136"/>
  <c r="E136" s="1"/>
  <c r="D137"/>
  <c r="E137" s="1"/>
  <c r="D138"/>
  <c r="E138" s="1"/>
  <c r="D139"/>
  <c r="E139" s="1"/>
  <c r="D140"/>
  <c r="E140" s="1"/>
  <c r="D141"/>
  <c r="E141" s="1"/>
  <c r="D142"/>
  <c r="E142" s="1"/>
  <c r="D143"/>
  <c r="E143" s="1"/>
  <c r="D144"/>
  <c r="E144" s="1"/>
  <c r="D145"/>
  <c r="E145" s="1"/>
  <c r="D146"/>
  <c r="E146" s="1"/>
  <c r="D147"/>
  <c r="E147" s="1"/>
  <c r="D148"/>
  <c r="E148" s="1"/>
  <c r="D149"/>
  <c r="E149" s="1"/>
  <c r="D150"/>
  <c r="E150" s="1"/>
  <c r="D151"/>
  <c r="E151" s="1"/>
  <c r="D152"/>
  <c r="E152" s="1"/>
  <c r="D153"/>
  <c r="E153" s="1"/>
  <c r="D154"/>
  <c r="E154" s="1"/>
  <c r="D155"/>
  <c r="E155" s="1"/>
  <c r="D156"/>
  <c r="E156" s="1"/>
  <c r="D157"/>
  <c r="E157" s="1"/>
  <c r="D158"/>
  <c r="E158" s="1"/>
  <c r="D159"/>
  <c r="E159" s="1"/>
  <c r="D160"/>
  <c r="E160" s="1"/>
  <c r="D161"/>
  <c r="E161" s="1"/>
  <c r="D162"/>
  <c r="E162" s="1"/>
  <c r="D163"/>
  <c r="E163" s="1"/>
  <c r="D164"/>
  <c r="E164" s="1"/>
  <c r="D165"/>
  <c r="E165" s="1"/>
  <c r="D166"/>
  <c r="E166" s="1"/>
  <c r="D167"/>
  <c r="E167" s="1"/>
  <c r="D168"/>
  <c r="E168" s="1"/>
  <c r="D169"/>
  <c r="E169" s="1"/>
  <c r="D170"/>
  <c r="E170" s="1"/>
  <c r="D171"/>
  <c r="E171" s="1"/>
  <c r="D172"/>
  <c r="E172" s="1"/>
  <c r="D173"/>
  <c r="E173" s="1"/>
  <c r="D174"/>
  <c r="E174" s="1"/>
  <c r="D175"/>
  <c r="E175" s="1"/>
  <c r="D176"/>
  <c r="E176" s="1"/>
  <c r="D177"/>
  <c r="E177" s="1"/>
  <c r="D178"/>
  <c r="E178" s="1"/>
  <c r="D179"/>
  <c r="E179" s="1"/>
  <c r="D180"/>
  <c r="E180" s="1"/>
  <c r="D181"/>
  <c r="E181" s="1"/>
  <c r="D182"/>
  <c r="E182" s="1"/>
  <c r="D183"/>
  <c r="E183" s="1"/>
  <c r="D184"/>
  <c r="E184" s="1"/>
  <c r="D185"/>
  <c r="E185" s="1"/>
  <c r="D186"/>
  <c r="E186" s="1"/>
  <c r="D187"/>
  <c r="E187" s="1"/>
  <c r="D188"/>
  <c r="E188" s="1"/>
  <c r="D189"/>
  <c r="E189" s="1"/>
  <c r="D190"/>
  <c r="E190" s="1"/>
  <c r="D191"/>
  <c r="E191" s="1"/>
  <c r="D192"/>
  <c r="E192" s="1"/>
  <c r="D193"/>
  <c r="E193" s="1"/>
  <c r="D194"/>
  <c r="E194" s="1"/>
  <c r="D195"/>
  <c r="E195" s="1"/>
  <c r="D196"/>
  <c r="E196" s="1"/>
  <c r="D197"/>
  <c r="E197" s="1"/>
  <c r="D198"/>
  <c r="E198" s="1"/>
  <c r="D199"/>
  <c r="E199" s="1"/>
  <c r="D200"/>
  <c r="E200" s="1"/>
  <c r="D201"/>
  <c r="E201" s="1"/>
  <c r="D202"/>
  <c r="E202" s="1"/>
  <c r="D203"/>
  <c r="E203" s="1"/>
  <c r="D204"/>
  <c r="E204" s="1"/>
  <c r="D205"/>
  <c r="E205" s="1"/>
  <c r="D206"/>
  <c r="E206" s="1"/>
  <c r="D207"/>
  <c r="E207" s="1"/>
  <c r="D208"/>
  <c r="E208" s="1"/>
  <c r="D209"/>
  <c r="E209" s="1"/>
  <c r="D210"/>
  <c r="E210" s="1"/>
  <c r="D211"/>
  <c r="E211" s="1"/>
  <c r="D212"/>
  <c r="E212" s="1"/>
  <c r="D213"/>
  <c r="E213" s="1"/>
  <c r="D214"/>
  <c r="E214" s="1"/>
  <c r="D215"/>
  <c r="E215" s="1"/>
  <c r="D216"/>
  <c r="E216" s="1"/>
  <c r="D217"/>
  <c r="E217" s="1"/>
  <c r="D218"/>
  <c r="E218" s="1"/>
  <c r="D219"/>
  <c r="E219" s="1"/>
  <c r="D220"/>
  <c r="E220" s="1"/>
  <c r="D221"/>
  <c r="E221" s="1"/>
  <c r="D222"/>
  <c r="E222" s="1"/>
  <c r="D223"/>
  <c r="E223" s="1"/>
  <c r="D224"/>
  <c r="E224" s="1"/>
  <c r="D225"/>
  <c r="E225" s="1"/>
  <c r="D226"/>
  <c r="E226" s="1"/>
  <c r="D227"/>
  <c r="E227" s="1"/>
  <c r="D228"/>
  <c r="E228" s="1"/>
  <c r="D229"/>
  <c r="E229" s="1"/>
  <c r="D230"/>
  <c r="E230" s="1"/>
  <c r="D231"/>
  <c r="E231" s="1"/>
  <c r="D232"/>
  <c r="E232" s="1"/>
  <c r="D233"/>
  <c r="E233" s="1"/>
  <c r="D234"/>
  <c r="E234" s="1"/>
  <c r="D235"/>
  <c r="E235" s="1"/>
  <c r="D236"/>
  <c r="E236" s="1"/>
  <c r="D237"/>
  <c r="E237" s="1"/>
  <c r="D238"/>
  <c r="E238" s="1"/>
  <c r="D239"/>
  <c r="E239" s="1"/>
  <c r="D240"/>
  <c r="E240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4"/>
  <c r="E124" s="1"/>
  <c r="D125"/>
  <c r="E125" s="1"/>
  <c r="D126"/>
  <c r="E126" s="1"/>
  <c r="D127"/>
  <c r="E127" s="1"/>
  <c r="D128"/>
  <c r="E128" s="1"/>
  <c r="D81"/>
  <c r="E81" s="1"/>
  <c r="D82"/>
  <c r="E82" s="1"/>
  <c r="E5"/>
  <c r="F5" s="1"/>
  <c r="G5" s="1"/>
  <c r="D6"/>
  <c r="E6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A9" i="2"/>
  <c r="A6"/>
  <c r="A7"/>
  <c r="A8"/>
  <c r="A10"/>
  <c r="A11"/>
  <c r="A12"/>
  <c r="A13"/>
  <c r="A14"/>
  <c r="E1" i="4" l="1"/>
  <c r="C6" i="7"/>
  <c r="F6" s="1"/>
  <c r="G6" s="1"/>
  <c r="I6" s="1"/>
  <c r="C7" s="1"/>
  <c r="F7" s="1"/>
  <c r="G7" s="1"/>
  <c r="I7" s="1"/>
  <c r="C8" s="1"/>
  <c r="F8" s="1"/>
  <c r="G8" s="1"/>
  <c r="I8" s="1"/>
  <c r="C9" s="1"/>
  <c r="F9" s="1"/>
  <c r="G9" s="1"/>
  <c r="I9" s="1"/>
  <c r="C10" s="1"/>
  <c r="F10" s="1"/>
  <c r="G10" s="1"/>
  <c r="I10" s="1"/>
  <c r="C11" s="1"/>
  <c r="F11" s="1"/>
  <c r="G11" s="1"/>
  <c r="I11" s="1"/>
  <c r="C12" s="1"/>
  <c r="F12" s="1"/>
  <c r="G12" s="1"/>
  <c r="I12" s="1"/>
  <c r="C13" s="1"/>
  <c r="F13" s="1"/>
  <c r="G13" s="1"/>
  <c r="I13" s="1"/>
  <c r="C14" s="1"/>
  <c r="F14" s="1"/>
  <c r="G14" s="1"/>
  <c r="I14" s="1"/>
  <c r="C15" s="1"/>
  <c r="F15" s="1"/>
  <c r="G15" s="1"/>
  <c r="I15" s="1"/>
  <c r="C16" s="1"/>
  <c r="F16" s="1"/>
  <c r="G16" s="1"/>
  <c r="I16" s="1"/>
  <c r="C17" s="1"/>
  <c r="F17" s="1"/>
  <c r="G17" s="1"/>
  <c r="I17" s="1"/>
  <c r="C18" s="1"/>
  <c r="F18" s="1"/>
  <c r="G18" s="1"/>
  <c r="I18" s="1"/>
  <c r="C19" s="1"/>
  <c r="F19" s="1"/>
  <c r="G19" s="1"/>
  <c r="I19" s="1"/>
  <c r="C20" s="1"/>
  <c r="F20" s="1"/>
  <c r="G20" s="1"/>
  <c r="I20" s="1"/>
  <c r="C21" s="1"/>
  <c r="F21" s="1"/>
  <c r="G21" s="1"/>
  <c r="I21" s="1"/>
  <c r="C22" s="1"/>
  <c r="F22" s="1"/>
  <c r="G22" s="1"/>
  <c r="I22" s="1"/>
  <c r="C23" s="1"/>
  <c r="F23" s="1"/>
  <c r="G23" s="1"/>
  <c r="I23" s="1"/>
  <c r="C24" s="1"/>
  <c r="F24" s="1"/>
  <c r="G24" s="1"/>
  <c r="I24" s="1"/>
  <c r="C25" s="1"/>
  <c r="F25" s="1"/>
  <c r="G25" s="1"/>
  <c r="I25" s="1"/>
  <c r="C26" s="1"/>
  <c r="F26" s="1"/>
  <c r="G26" s="1"/>
  <c r="I26" s="1"/>
  <c r="C27" s="1"/>
  <c r="F27" s="1"/>
  <c r="G27" s="1"/>
  <c r="I27" s="1"/>
  <c r="C28" s="1"/>
  <c r="F28" s="1"/>
  <c r="G28" s="1"/>
  <c r="I28" s="1"/>
  <c r="C29" s="1"/>
  <c r="F29" s="1"/>
  <c r="G29" s="1"/>
  <c r="I29" s="1"/>
  <c r="C30" s="1"/>
  <c r="F30" s="1"/>
  <c r="G30" s="1"/>
  <c r="I30" s="1"/>
  <c r="C31" s="1"/>
  <c r="F31" s="1"/>
  <c r="G31" s="1"/>
  <c r="I31" s="1"/>
  <c r="C32" s="1"/>
  <c r="F32" s="1"/>
  <c r="G32" s="1"/>
  <c r="I32" s="1"/>
  <c r="C33" s="1"/>
  <c r="F33" s="1"/>
  <c r="G33" s="1"/>
  <c r="I33" s="1"/>
  <c r="C34" s="1"/>
  <c r="F34" s="1"/>
  <c r="G34" s="1"/>
  <c r="I34" s="1"/>
  <c r="C35" s="1"/>
  <c r="F35" s="1"/>
  <c r="G35" s="1"/>
  <c r="I35" s="1"/>
  <c r="C36" s="1"/>
  <c r="F36" s="1"/>
  <c r="G36" s="1"/>
  <c r="I36" s="1"/>
  <c r="C37" s="1"/>
  <c r="F37" s="1"/>
  <c r="G37" s="1"/>
  <c r="I37" s="1"/>
  <c r="C38" s="1"/>
  <c r="F38" s="1"/>
  <c r="G38" s="1"/>
  <c r="I38" s="1"/>
  <c r="C39" s="1"/>
  <c r="F39" s="1"/>
  <c r="G39" s="1"/>
  <c r="I39" s="1"/>
  <c r="C40" s="1"/>
  <c r="F40" s="1"/>
  <c r="G40" s="1"/>
  <c r="I40" s="1"/>
  <c r="C41" s="1"/>
  <c r="F41" s="1"/>
  <c r="G41" s="1"/>
  <c r="I41" s="1"/>
  <c r="C42" s="1"/>
  <c r="F42" s="1"/>
  <c r="G42" s="1"/>
  <c r="I42" s="1"/>
  <c r="C43" s="1"/>
  <c r="F43" s="1"/>
  <c r="G43" s="1"/>
  <c r="I43" s="1"/>
  <c r="C44" s="1"/>
  <c r="F44" s="1"/>
  <c r="G44" s="1"/>
  <c r="I44" s="1"/>
  <c r="C45" s="1"/>
  <c r="F45" s="1"/>
  <c r="G45" s="1"/>
  <c r="I45" s="1"/>
  <c r="C46" s="1"/>
  <c r="F46" s="1"/>
  <c r="G46" s="1"/>
  <c r="I46" s="1"/>
  <c r="C47" s="1"/>
  <c r="F47" s="1"/>
  <c r="G47" s="1"/>
  <c r="I47" s="1"/>
  <c r="C48" s="1"/>
  <c r="F48" s="1"/>
  <c r="G48" s="1"/>
  <c r="I48" s="1"/>
  <c r="C49" s="1"/>
  <c r="F49" s="1"/>
  <c r="G49" s="1"/>
  <c r="I49" s="1"/>
  <c r="C50" s="1"/>
  <c r="F50" s="1"/>
  <c r="G50" s="1"/>
  <c r="I50" s="1"/>
  <c r="C51" s="1"/>
  <c r="F51" s="1"/>
  <c r="G51" s="1"/>
  <c r="I51" s="1"/>
  <c r="C52" s="1"/>
  <c r="F52" s="1"/>
  <c r="G52" s="1"/>
  <c r="I52" s="1"/>
  <c r="C53" s="1"/>
  <c r="F53" s="1"/>
  <c r="G53" s="1"/>
  <c r="I53" s="1"/>
  <c r="C54" s="1"/>
  <c r="F54" s="1"/>
  <c r="G54" s="1"/>
  <c r="I54" s="1"/>
  <c r="C55" s="1"/>
  <c r="F55" s="1"/>
  <c r="G55" s="1"/>
  <c r="I55" s="1"/>
  <c r="C56" s="1"/>
  <c r="F56" s="1"/>
  <c r="G56" s="1"/>
  <c r="I56" s="1"/>
  <c r="C57" s="1"/>
  <c r="F57" s="1"/>
  <c r="G57" s="1"/>
  <c r="I57" s="1"/>
  <c r="C58" s="1"/>
  <c r="F58" s="1"/>
  <c r="G58" s="1"/>
  <c r="I58" s="1"/>
  <c r="C59" s="1"/>
  <c r="F59" s="1"/>
  <c r="G59" s="1"/>
  <c r="I59" s="1"/>
  <c r="C60" s="1"/>
  <c r="F60" s="1"/>
  <c r="G60" s="1"/>
  <c r="I60" s="1"/>
  <c r="C61" s="1"/>
  <c r="F61" s="1"/>
  <c r="G61" s="1"/>
  <c r="I61" s="1"/>
  <c r="C62" s="1"/>
  <c r="F62" s="1"/>
  <c r="G62" s="1"/>
  <c r="I62" s="1"/>
  <c r="C63" s="1"/>
  <c r="F63" s="1"/>
  <c r="G63" s="1"/>
  <c r="I63" s="1"/>
  <c r="C64" s="1"/>
  <c r="F64" s="1"/>
  <c r="G64" s="1"/>
  <c r="I64" s="1"/>
  <c r="C65" s="1"/>
  <c r="F65" s="1"/>
  <c r="G65" s="1"/>
  <c r="I65" s="1"/>
  <c r="C66" s="1"/>
  <c r="F66" s="1"/>
  <c r="G66" s="1"/>
  <c r="I66" s="1"/>
  <c r="C67" s="1"/>
  <c r="F67" s="1"/>
  <c r="G67" s="1"/>
  <c r="I67" s="1"/>
  <c r="C68" s="1"/>
  <c r="F68" s="1"/>
  <c r="G68" s="1"/>
  <c r="I68" s="1"/>
  <c r="C69" s="1"/>
  <c r="F69" s="1"/>
  <c r="G69" s="1"/>
  <c r="I69" s="1"/>
  <c r="C70" s="1"/>
  <c r="F70" s="1"/>
  <c r="G70" s="1"/>
  <c r="I70" s="1"/>
  <c r="C71" s="1"/>
  <c r="F71" s="1"/>
  <c r="G71" s="1"/>
  <c r="I71" s="1"/>
  <c r="C72" s="1"/>
  <c r="F72" s="1"/>
  <c r="G72" s="1"/>
  <c r="I72" s="1"/>
  <c r="C73" s="1"/>
  <c r="F73" s="1"/>
  <c r="G73" s="1"/>
  <c r="I73" s="1"/>
  <c r="C74" s="1"/>
  <c r="F74" s="1"/>
  <c r="G74" s="1"/>
  <c r="I74" s="1"/>
  <c r="C75" s="1"/>
  <c r="F75" s="1"/>
  <c r="G75" s="1"/>
  <c r="I75" s="1"/>
  <c r="C76" s="1"/>
  <c r="F76" s="1"/>
  <c r="G76" s="1"/>
  <c r="I76" s="1"/>
  <c r="C77" s="1"/>
  <c r="F77" s="1"/>
  <c r="G77" s="1"/>
  <c r="I77" s="1"/>
  <c r="C78" s="1"/>
  <c r="F78" s="1"/>
  <c r="G78" s="1"/>
  <c r="I78" s="1"/>
  <c r="C79" s="1"/>
  <c r="F79" s="1"/>
  <c r="G79" s="1"/>
  <c r="I79" s="1"/>
  <c r="C80" s="1"/>
  <c r="F80" s="1"/>
  <c r="G80" s="1"/>
  <c r="I80" s="1"/>
  <c r="C81" s="1"/>
  <c r="F81" s="1"/>
  <c r="G81" s="1"/>
  <c r="I81" s="1"/>
  <c r="C82" s="1"/>
  <c r="F82" s="1"/>
  <c r="G82" s="1"/>
  <c r="I82" s="1"/>
  <c r="C83" s="1"/>
  <c r="F83" s="1"/>
  <c r="G83" s="1"/>
  <c r="I83" s="1"/>
  <c r="C84" s="1"/>
  <c r="F84" s="1"/>
  <c r="G84" s="1"/>
  <c r="I84" s="1"/>
  <c r="C85" s="1"/>
  <c r="F85" s="1"/>
  <c r="G85" s="1"/>
  <c r="I85" s="1"/>
  <c r="C86" s="1"/>
  <c r="F86" s="1"/>
  <c r="G86" s="1"/>
  <c r="I86" s="1"/>
  <c r="C87" s="1"/>
  <c r="F87" s="1"/>
  <c r="G87" s="1"/>
  <c r="I87" s="1"/>
  <c r="C88" s="1"/>
  <c r="F88" s="1"/>
  <c r="G88" s="1"/>
  <c r="I88" s="1"/>
  <c r="C89" s="1"/>
  <c r="F89" s="1"/>
  <c r="G89" s="1"/>
  <c r="I89" s="1"/>
  <c r="C90" s="1"/>
  <c r="F90" s="1"/>
  <c r="G90" s="1"/>
  <c r="I90" s="1"/>
  <c r="C91" s="1"/>
  <c r="F91" s="1"/>
  <c r="G91" s="1"/>
  <c r="I91" s="1"/>
  <c r="C92" s="1"/>
  <c r="F92" s="1"/>
  <c r="G92" s="1"/>
  <c r="I92" s="1"/>
  <c r="C93" s="1"/>
  <c r="F93" s="1"/>
  <c r="G93" s="1"/>
  <c r="I93" s="1"/>
  <c r="C94" s="1"/>
  <c r="F94" s="1"/>
  <c r="G94" s="1"/>
  <c r="I94" s="1"/>
  <c r="C95" s="1"/>
  <c r="F95" s="1"/>
  <c r="G95" s="1"/>
  <c r="I95" s="1"/>
  <c r="C96" s="1"/>
  <c r="F96" s="1"/>
  <c r="G96" s="1"/>
  <c r="I96" s="1"/>
  <c r="C97" s="1"/>
  <c r="F97" s="1"/>
  <c r="G97" s="1"/>
  <c r="I97" s="1"/>
  <c r="C98" s="1"/>
  <c r="F98" s="1"/>
  <c r="G98" s="1"/>
  <c r="I98" s="1"/>
  <c r="C99" s="1"/>
  <c r="F99" s="1"/>
  <c r="G99" s="1"/>
  <c r="I99" s="1"/>
  <c r="C100" s="1"/>
  <c r="F100" s="1"/>
  <c r="G100" s="1"/>
  <c r="I100" s="1"/>
  <c r="C101" s="1"/>
  <c r="F101" s="1"/>
  <c r="G101" s="1"/>
  <c r="I101" s="1"/>
  <c r="C102" s="1"/>
  <c r="F102" s="1"/>
  <c r="G102" s="1"/>
  <c r="I102" s="1"/>
  <c r="C103" s="1"/>
  <c r="F103" s="1"/>
  <c r="G103" s="1"/>
  <c r="I103" s="1"/>
  <c r="C104" s="1"/>
  <c r="F104" s="1"/>
  <c r="G104" s="1"/>
  <c r="I104" s="1"/>
  <c r="C105" s="1"/>
  <c r="F105" s="1"/>
  <c r="G105" s="1"/>
  <c r="I105" s="1"/>
  <c r="C106" s="1"/>
  <c r="F106" s="1"/>
  <c r="G106" s="1"/>
  <c r="I106" s="1"/>
  <c r="C107" s="1"/>
  <c r="F107" s="1"/>
  <c r="G107" s="1"/>
  <c r="I107" s="1"/>
  <c r="C108" s="1"/>
  <c r="F108" s="1"/>
  <c r="G108" s="1"/>
  <c r="I108" s="1"/>
  <c r="C109" s="1"/>
  <c r="F109" s="1"/>
  <c r="G109" s="1"/>
  <c r="I109" s="1"/>
  <c r="C110" s="1"/>
  <c r="F110" s="1"/>
  <c r="G110" s="1"/>
  <c r="I110" s="1"/>
  <c r="C111" s="1"/>
  <c r="F111" s="1"/>
  <c r="G111" s="1"/>
  <c r="I111" s="1"/>
  <c r="C112" s="1"/>
  <c r="F112" s="1"/>
  <c r="G112" s="1"/>
  <c r="I112" s="1"/>
  <c r="C113" s="1"/>
  <c r="F113" s="1"/>
  <c r="G113" s="1"/>
  <c r="I113" s="1"/>
  <c r="C114" s="1"/>
  <c r="F114" s="1"/>
  <c r="G114" s="1"/>
  <c r="I114" s="1"/>
  <c r="C115" s="1"/>
  <c r="F115" s="1"/>
  <c r="G115" s="1"/>
  <c r="I115" s="1"/>
  <c r="C116" s="1"/>
  <c r="F116" s="1"/>
  <c r="G116" s="1"/>
  <c r="I116" s="1"/>
  <c r="C117" s="1"/>
  <c r="F117" s="1"/>
  <c r="G117" s="1"/>
  <c r="I117" s="1"/>
  <c r="C118" s="1"/>
  <c r="F118" s="1"/>
  <c r="G118" s="1"/>
  <c r="I118" s="1"/>
  <c r="C119" s="1"/>
  <c r="F119" s="1"/>
  <c r="G119" s="1"/>
  <c r="I119" s="1"/>
  <c r="C120" s="1"/>
  <c r="F120" s="1"/>
  <c r="G120" s="1"/>
  <c r="I120" s="1"/>
  <c r="C121" s="1"/>
  <c r="F121" s="1"/>
  <c r="G121" s="1"/>
  <c r="I121" s="1"/>
  <c r="C122" s="1"/>
  <c r="F122" s="1"/>
  <c r="G122" s="1"/>
  <c r="I122" s="1"/>
  <c r="C123" s="1"/>
  <c r="F123" s="1"/>
  <c r="G123" s="1"/>
  <c r="I123" s="1"/>
  <c r="C124" s="1"/>
  <c r="F124" s="1"/>
  <c r="G124" s="1"/>
  <c r="I124" s="1"/>
  <c r="C125" s="1"/>
  <c r="F125" s="1"/>
  <c r="G125" s="1"/>
  <c r="I125" s="1"/>
  <c r="C126" s="1"/>
  <c r="F126" s="1"/>
  <c r="G126" s="1"/>
  <c r="I126" s="1"/>
  <c r="C127" s="1"/>
  <c r="F127" s="1"/>
  <c r="G127" s="1"/>
  <c r="I127" s="1"/>
  <c r="C128" s="1"/>
  <c r="F128" s="1"/>
  <c r="G128" s="1"/>
  <c r="I128" s="1"/>
  <c r="C129" s="1"/>
  <c r="F129" s="1"/>
  <c r="G129" s="1"/>
  <c r="I129" s="1"/>
  <c r="C130" s="1"/>
  <c r="F130" s="1"/>
  <c r="G130" s="1"/>
  <c r="I130" s="1"/>
  <c r="C131" s="1"/>
  <c r="F131" s="1"/>
  <c r="G131" s="1"/>
  <c r="I131" s="1"/>
  <c r="C132" s="1"/>
  <c r="F132" s="1"/>
  <c r="G132" s="1"/>
  <c r="I132" s="1"/>
  <c r="C133" s="1"/>
  <c r="F133" s="1"/>
  <c r="G133" s="1"/>
  <c r="I133" s="1"/>
  <c r="C134" s="1"/>
  <c r="F134" s="1"/>
  <c r="G134" s="1"/>
  <c r="I134" s="1"/>
  <c r="C135" s="1"/>
  <c r="F135" s="1"/>
  <c r="G135" s="1"/>
  <c r="I135" s="1"/>
  <c r="C136" s="1"/>
  <c r="F136" s="1"/>
  <c r="G136" s="1"/>
  <c r="I136" s="1"/>
  <c r="C137" s="1"/>
  <c r="F137" s="1"/>
  <c r="G137" s="1"/>
  <c r="I137" s="1"/>
  <c r="C138" s="1"/>
  <c r="F138" s="1"/>
  <c r="G138" s="1"/>
  <c r="I138" s="1"/>
  <c r="C139" s="1"/>
  <c r="F139" s="1"/>
  <c r="G139" s="1"/>
  <c r="I139" s="1"/>
  <c r="C140" s="1"/>
  <c r="F140" s="1"/>
  <c r="G140" s="1"/>
  <c r="I140" s="1"/>
  <c r="C141" s="1"/>
  <c r="F141" s="1"/>
  <c r="G141" s="1"/>
  <c r="I141" s="1"/>
  <c r="C142" s="1"/>
  <c r="F142" s="1"/>
  <c r="G142" s="1"/>
  <c r="I142" s="1"/>
  <c r="C143" s="1"/>
  <c r="F143" s="1"/>
  <c r="G143" s="1"/>
  <c r="I143" s="1"/>
  <c r="C144" s="1"/>
  <c r="F144" s="1"/>
  <c r="G144" s="1"/>
  <c r="I144" s="1"/>
  <c r="C145" s="1"/>
  <c r="F145" s="1"/>
  <c r="G145" s="1"/>
  <c r="I145" s="1"/>
  <c r="C146" s="1"/>
  <c r="F146" s="1"/>
  <c r="G146" s="1"/>
  <c r="I146" s="1"/>
  <c r="C147" s="1"/>
  <c r="F147" s="1"/>
  <c r="G147" s="1"/>
  <c r="I147" s="1"/>
  <c r="C148" s="1"/>
  <c r="F148" s="1"/>
  <c r="G148" s="1"/>
  <c r="I148" s="1"/>
  <c r="C149" s="1"/>
  <c r="F149" s="1"/>
  <c r="G149" s="1"/>
  <c r="I149" s="1"/>
  <c r="C150" s="1"/>
  <c r="F150" s="1"/>
  <c r="G150" s="1"/>
  <c r="I150" s="1"/>
  <c r="C151" s="1"/>
  <c r="F151" s="1"/>
  <c r="G151" s="1"/>
  <c r="I151" s="1"/>
  <c r="C152" s="1"/>
  <c r="F152" s="1"/>
  <c r="G152" s="1"/>
  <c r="I152" s="1"/>
  <c r="C153" s="1"/>
  <c r="F153" s="1"/>
  <c r="G153" s="1"/>
  <c r="I153" s="1"/>
  <c r="C154" s="1"/>
  <c r="F154" s="1"/>
  <c r="G154" s="1"/>
  <c r="I154" s="1"/>
  <c r="C155" s="1"/>
  <c r="F155" s="1"/>
  <c r="G155" s="1"/>
  <c r="I155" s="1"/>
  <c r="C156" s="1"/>
  <c r="F156" s="1"/>
  <c r="G156" s="1"/>
  <c r="I156" s="1"/>
  <c r="C157" s="1"/>
  <c r="F157" s="1"/>
  <c r="G157" s="1"/>
  <c r="I157" s="1"/>
  <c r="C158" s="1"/>
  <c r="F158" s="1"/>
  <c r="G158" s="1"/>
  <c r="I158" s="1"/>
  <c r="C159" s="1"/>
  <c r="F159" s="1"/>
  <c r="G159" s="1"/>
  <c r="I159" s="1"/>
  <c r="C160" s="1"/>
  <c r="F160" s="1"/>
  <c r="G160" s="1"/>
  <c r="I160" s="1"/>
  <c r="C161" s="1"/>
  <c r="F161" s="1"/>
  <c r="G161" s="1"/>
  <c r="I161" s="1"/>
  <c r="C162" s="1"/>
  <c r="F162" s="1"/>
  <c r="G162" s="1"/>
  <c r="I162" s="1"/>
  <c r="C163" s="1"/>
  <c r="F163" s="1"/>
  <c r="G163" s="1"/>
  <c r="I163" s="1"/>
  <c r="C164" s="1"/>
  <c r="F164" s="1"/>
  <c r="G164" s="1"/>
  <c r="I164" s="1"/>
  <c r="C165" s="1"/>
  <c r="F165" s="1"/>
  <c r="G165" s="1"/>
  <c r="I165" s="1"/>
  <c r="C166" s="1"/>
  <c r="F166" s="1"/>
  <c r="G166" s="1"/>
  <c r="I166" s="1"/>
  <c r="C167" s="1"/>
  <c r="F167" s="1"/>
  <c r="G167" s="1"/>
  <c r="I167" s="1"/>
  <c r="C168" s="1"/>
  <c r="F168" s="1"/>
  <c r="G168" s="1"/>
  <c r="I168" s="1"/>
  <c r="C169" s="1"/>
  <c r="F169" s="1"/>
  <c r="G169" s="1"/>
  <c r="I169" s="1"/>
  <c r="C170" s="1"/>
  <c r="F170" s="1"/>
  <c r="G170" s="1"/>
  <c r="I170" s="1"/>
  <c r="C171" s="1"/>
  <c r="F171" s="1"/>
  <c r="G171" s="1"/>
  <c r="I171" s="1"/>
  <c r="C172" s="1"/>
  <c r="F172" s="1"/>
  <c r="G172" s="1"/>
  <c r="I172" s="1"/>
  <c r="C173" s="1"/>
  <c r="F173" s="1"/>
  <c r="G173" s="1"/>
  <c r="I173" s="1"/>
  <c r="C174" s="1"/>
  <c r="F174" s="1"/>
  <c r="G174" s="1"/>
  <c r="I174" s="1"/>
  <c r="C175" s="1"/>
  <c r="F175" s="1"/>
  <c r="G175" s="1"/>
  <c r="I175" s="1"/>
  <c r="C176" s="1"/>
  <c r="F176" s="1"/>
  <c r="G176" s="1"/>
  <c r="I176" s="1"/>
  <c r="C177" s="1"/>
  <c r="F177" s="1"/>
  <c r="G177" s="1"/>
  <c r="I177" s="1"/>
  <c r="C178" s="1"/>
  <c r="F178" s="1"/>
  <c r="G178" s="1"/>
  <c r="I178" s="1"/>
  <c r="C179" s="1"/>
  <c r="F179" s="1"/>
  <c r="G179" s="1"/>
  <c r="I179" s="1"/>
  <c r="C180" s="1"/>
  <c r="F180" s="1"/>
  <c r="G180" s="1"/>
  <c r="I180" s="1"/>
  <c r="C181" s="1"/>
  <c r="F181" s="1"/>
  <c r="G181" s="1"/>
  <c r="I181" s="1"/>
  <c r="C182" s="1"/>
  <c r="F182" s="1"/>
  <c r="G182" s="1"/>
  <c r="I182" s="1"/>
  <c r="C183" s="1"/>
  <c r="F183" s="1"/>
  <c r="G183" s="1"/>
  <c r="I183" s="1"/>
  <c r="C184" s="1"/>
  <c r="F184" s="1"/>
  <c r="G184" s="1"/>
  <c r="I184" s="1"/>
  <c r="C185" s="1"/>
  <c r="F185" s="1"/>
  <c r="G185" s="1"/>
  <c r="I185" s="1"/>
  <c r="C186" s="1"/>
  <c r="F186" s="1"/>
  <c r="G186" s="1"/>
  <c r="I186" s="1"/>
  <c r="C187" s="1"/>
  <c r="F187" s="1"/>
  <c r="G187" s="1"/>
  <c r="I187" s="1"/>
  <c r="C188" s="1"/>
  <c r="F188" s="1"/>
  <c r="G188" s="1"/>
  <c r="I188" s="1"/>
  <c r="C189" s="1"/>
  <c r="F189" s="1"/>
  <c r="G189" s="1"/>
  <c r="I189" s="1"/>
  <c r="C190" s="1"/>
  <c r="F190" s="1"/>
  <c r="G190" s="1"/>
  <c r="I190" s="1"/>
  <c r="C191" s="1"/>
  <c r="F191" s="1"/>
  <c r="G191" s="1"/>
  <c r="I191" s="1"/>
  <c r="C192" s="1"/>
  <c r="F192" s="1"/>
  <c r="G192" s="1"/>
  <c r="I192" s="1"/>
  <c r="C193" s="1"/>
  <c r="F193" s="1"/>
  <c r="G193" s="1"/>
  <c r="I193" s="1"/>
  <c r="C194" s="1"/>
  <c r="F194" s="1"/>
  <c r="G194" s="1"/>
  <c r="I194" s="1"/>
  <c r="C195" s="1"/>
  <c r="F195" s="1"/>
  <c r="G195" s="1"/>
  <c r="I195" s="1"/>
  <c r="C196" s="1"/>
  <c r="F196" s="1"/>
  <c r="G196" s="1"/>
  <c r="I196" s="1"/>
  <c r="C197" s="1"/>
  <c r="F197" s="1"/>
  <c r="G197" s="1"/>
  <c r="I197" s="1"/>
  <c r="C198" s="1"/>
  <c r="F198" s="1"/>
  <c r="G198" s="1"/>
  <c r="I198" s="1"/>
  <c r="C199" s="1"/>
  <c r="F199" s="1"/>
  <c r="G199" s="1"/>
  <c r="I199" s="1"/>
  <c r="C200" s="1"/>
  <c r="F200" s="1"/>
  <c r="G200" s="1"/>
  <c r="I200" s="1"/>
  <c r="C201" s="1"/>
  <c r="F201" s="1"/>
  <c r="G201" s="1"/>
  <c r="I201" s="1"/>
  <c r="C202" s="1"/>
  <c r="F202" s="1"/>
  <c r="G202" s="1"/>
  <c r="I202" s="1"/>
  <c r="C203" s="1"/>
  <c r="F203" s="1"/>
  <c r="G203" s="1"/>
  <c r="I203" s="1"/>
  <c r="C204" s="1"/>
  <c r="F204" s="1"/>
  <c r="G204" s="1"/>
  <c r="I204" s="1"/>
  <c r="C205" s="1"/>
  <c r="F205" s="1"/>
  <c r="G205" s="1"/>
  <c r="I205" s="1"/>
  <c r="C206" s="1"/>
  <c r="F206" s="1"/>
  <c r="G206" s="1"/>
  <c r="I206" s="1"/>
  <c r="C207" s="1"/>
  <c r="F207" s="1"/>
  <c r="G207" s="1"/>
  <c r="I207" s="1"/>
  <c r="C208" s="1"/>
  <c r="F208" s="1"/>
  <c r="G208" s="1"/>
  <c r="I208" s="1"/>
  <c r="C209" s="1"/>
  <c r="F209" s="1"/>
  <c r="G209" s="1"/>
  <c r="I209" s="1"/>
  <c r="C210" s="1"/>
  <c r="F210" s="1"/>
  <c r="G210" s="1"/>
  <c r="I210" s="1"/>
  <c r="C211" s="1"/>
  <c r="F211" s="1"/>
  <c r="G211" s="1"/>
  <c r="I211" s="1"/>
  <c r="C212" s="1"/>
  <c r="F212" s="1"/>
  <c r="G212" s="1"/>
  <c r="I212" s="1"/>
  <c r="C213" s="1"/>
  <c r="F213" s="1"/>
  <c r="G213" s="1"/>
  <c r="I213" s="1"/>
  <c r="C214" s="1"/>
  <c r="F214" s="1"/>
  <c r="G214" s="1"/>
  <c r="I214" s="1"/>
  <c r="C215" s="1"/>
  <c r="F215" s="1"/>
  <c r="G215" s="1"/>
  <c r="I215" s="1"/>
  <c r="C216" s="1"/>
  <c r="F216" s="1"/>
  <c r="G216" s="1"/>
  <c r="I216" s="1"/>
  <c r="C217" s="1"/>
  <c r="F217" s="1"/>
  <c r="G217" s="1"/>
  <c r="I217" s="1"/>
  <c r="C218" s="1"/>
  <c r="F218" s="1"/>
  <c r="G218" s="1"/>
  <c r="I218" s="1"/>
  <c r="C219" s="1"/>
  <c r="F219" s="1"/>
  <c r="G219" s="1"/>
  <c r="I219" s="1"/>
  <c r="C220" s="1"/>
  <c r="F220" s="1"/>
  <c r="G220" s="1"/>
  <c r="I220" s="1"/>
  <c r="C221" s="1"/>
  <c r="F221" s="1"/>
  <c r="G221" s="1"/>
  <c r="I221" s="1"/>
  <c r="C222" s="1"/>
  <c r="F222" s="1"/>
  <c r="G222" s="1"/>
  <c r="I222" s="1"/>
  <c r="C223" s="1"/>
  <c r="F223" s="1"/>
  <c r="G223" s="1"/>
  <c r="I223" s="1"/>
  <c r="C224" s="1"/>
  <c r="F224" s="1"/>
  <c r="G224" s="1"/>
  <c r="I224" s="1"/>
  <c r="C225" s="1"/>
  <c r="F225" s="1"/>
  <c r="G225" s="1"/>
  <c r="I225" s="1"/>
  <c r="C226" s="1"/>
  <c r="F226" s="1"/>
  <c r="G226" s="1"/>
  <c r="I226" s="1"/>
  <c r="C227" s="1"/>
  <c r="F227" s="1"/>
  <c r="G227" s="1"/>
  <c r="I227" s="1"/>
  <c r="C228" s="1"/>
  <c r="F228" s="1"/>
  <c r="G228" s="1"/>
  <c r="I228" s="1"/>
  <c r="C229" s="1"/>
  <c r="F229" s="1"/>
  <c r="G229" s="1"/>
  <c r="I229" s="1"/>
  <c r="C230" s="1"/>
  <c r="F230" s="1"/>
  <c r="G230" s="1"/>
  <c r="I230" s="1"/>
  <c r="C231" s="1"/>
  <c r="F231" s="1"/>
  <c r="G231" s="1"/>
  <c r="I231" s="1"/>
  <c r="C232" s="1"/>
  <c r="F232" s="1"/>
  <c r="G232" s="1"/>
  <c r="I232" s="1"/>
  <c r="C233" s="1"/>
  <c r="F233" s="1"/>
  <c r="G233" s="1"/>
  <c r="I233" s="1"/>
  <c r="C234" s="1"/>
  <c r="F234" s="1"/>
  <c r="G234" s="1"/>
  <c r="I234" s="1"/>
  <c r="C235" s="1"/>
  <c r="F235" s="1"/>
  <c r="G235" s="1"/>
  <c r="I235" s="1"/>
  <c r="C236" s="1"/>
  <c r="F236" s="1"/>
  <c r="G236" s="1"/>
  <c r="I236" s="1"/>
  <c r="C237" s="1"/>
  <c r="F237" s="1"/>
  <c r="G237" s="1"/>
  <c r="I237" s="1"/>
  <c r="C238" s="1"/>
  <c r="F238" s="1"/>
  <c r="G238" s="1"/>
  <c r="I238" s="1"/>
  <c r="C239" s="1"/>
  <c r="F239" s="1"/>
  <c r="G239" s="1"/>
  <c r="I239" s="1"/>
  <c r="C240" s="1"/>
  <c r="F240" s="1"/>
  <c r="G240" s="1"/>
  <c r="I240" s="1"/>
  <c r="C241" s="1"/>
  <c r="F241" s="1"/>
  <c r="G241" s="1"/>
  <c r="I241" s="1"/>
  <c r="C242" s="1"/>
  <c r="F242" s="1"/>
  <c r="G242" s="1"/>
  <c r="I242" s="1"/>
  <c r="C243" s="1"/>
  <c r="F243" s="1"/>
  <c r="G243" s="1"/>
  <c r="I243" s="1"/>
  <c r="C244" s="1"/>
  <c r="F244" s="1"/>
  <c r="G244" s="1"/>
  <c r="I244" s="1"/>
  <c r="C245" s="1"/>
  <c r="F245" s="1"/>
  <c r="G245" s="1"/>
  <c r="I245" s="1"/>
  <c r="C246" s="1"/>
  <c r="F246" s="1"/>
  <c r="G246" s="1"/>
  <c r="I246" s="1"/>
  <c r="C247" s="1"/>
  <c r="F247" s="1"/>
  <c r="G247" s="1"/>
  <c r="I247" s="1"/>
  <c r="C248" s="1"/>
  <c r="F248" s="1"/>
  <c r="G248" s="1"/>
  <c r="I248" s="1"/>
  <c r="C249" s="1"/>
  <c r="F249" s="1"/>
  <c r="G249" s="1"/>
  <c r="I249" s="1"/>
  <c r="C250" s="1"/>
  <c r="F250" s="1"/>
  <c r="G250" s="1"/>
  <c r="I250" s="1"/>
  <c r="C251" s="1"/>
  <c r="F251" s="1"/>
  <c r="G251" s="1"/>
  <c r="I251" s="1"/>
  <c r="C252" s="1"/>
  <c r="F252" s="1"/>
  <c r="G252" s="1"/>
  <c r="I252" s="1"/>
  <c r="C253" s="1"/>
  <c r="F253" s="1"/>
  <c r="G253" s="1"/>
  <c r="I253" s="1"/>
  <c r="C254" s="1"/>
  <c r="F254" s="1"/>
  <c r="G254" s="1"/>
  <c r="I254" s="1"/>
  <c r="C255" s="1"/>
  <c r="F255" s="1"/>
  <c r="G255" s="1"/>
  <c r="I255" s="1"/>
  <c r="C256" s="1"/>
  <c r="F256" s="1"/>
  <c r="G256" s="1"/>
  <c r="I256" s="1"/>
  <c r="C257" s="1"/>
  <c r="F257" s="1"/>
  <c r="G257" s="1"/>
  <c r="I257" s="1"/>
  <c r="C258" s="1"/>
  <c r="F258" s="1"/>
  <c r="G258" s="1"/>
  <c r="I258" s="1"/>
  <c r="C259" s="1"/>
  <c r="F259" s="1"/>
  <c r="G259" s="1"/>
  <c r="I259" s="1"/>
  <c r="C260" s="1"/>
  <c r="F260" s="1"/>
  <c r="G260" s="1"/>
  <c r="I260" s="1"/>
  <c r="C261" s="1"/>
  <c r="F261" s="1"/>
  <c r="G261" s="1"/>
  <c r="I261" s="1"/>
  <c r="C262" s="1"/>
  <c r="F262" s="1"/>
  <c r="G262" s="1"/>
  <c r="I262" s="1"/>
  <c r="C263" s="1"/>
  <c r="F263" s="1"/>
  <c r="G263" s="1"/>
  <c r="I263" s="1"/>
  <c r="C264" s="1"/>
  <c r="F264" s="1"/>
  <c r="G264" s="1"/>
  <c r="I264" s="1"/>
  <c r="C265" s="1"/>
  <c r="F265" s="1"/>
  <c r="G265" s="1"/>
  <c r="I265" s="1"/>
  <c r="C266" s="1"/>
  <c r="F266" s="1"/>
  <c r="G266" s="1"/>
  <c r="I266" s="1"/>
  <c r="C267" s="1"/>
  <c r="F267" s="1"/>
  <c r="G267" s="1"/>
  <c r="I267" s="1"/>
  <c r="C268" s="1"/>
  <c r="F268" s="1"/>
  <c r="G268" s="1"/>
  <c r="I268" s="1"/>
  <c r="C269" s="1"/>
  <c r="F269" s="1"/>
  <c r="G269" s="1"/>
  <c r="I269" s="1"/>
  <c r="C270" s="1"/>
  <c r="F270" s="1"/>
  <c r="G270" s="1"/>
  <c r="I270" s="1"/>
  <c r="C271" s="1"/>
  <c r="F271" s="1"/>
  <c r="G271" s="1"/>
  <c r="I271" s="1"/>
  <c r="C272" s="1"/>
  <c r="F272" s="1"/>
  <c r="G272" s="1"/>
  <c r="I272" s="1"/>
  <c r="C273" s="1"/>
  <c r="F273" s="1"/>
  <c r="G273" s="1"/>
  <c r="I273" s="1"/>
  <c r="C274" s="1"/>
  <c r="F274" s="1"/>
  <c r="G274" s="1"/>
  <c r="I274" s="1"/>
  <c r="C275" s="1"/>
  <c r="F275" s="1"/>
  <c r="G275" s="1"/>
  <c r="I275" s="1"/>
  <c r="C276" s="1"/>
  <c r="F276" s="1"/>
  <c r="G276" s="1"/>
  <c r="I276" s="1"/>
  <c r="C277" s="1"/>
  <c r="F277" s="1"/>
  <c r="G277" s="1"/>
  <c r="I277" s="1"/>
  <c r="C278" s="1"/>
  <c r="F278" s="1"/>
  <c r="G278" s="1"/>
  <c r="I278" s="1"/>
  <c r="C279" s="1"/>
  <c r="F279" s="1"/>
  <c r="G279" s="1"/>
  <c r="I279" s="1"/>
  <c r="C280" s="1"/>
  <c r="F280" s="1"/>
  <c r="G280" s="1"/>
  <c r="I280" s="1"/>
  <c r="C281" s="1"/>
  <c r="F281" s="1"/>
  <c r="G281" s="1"/>
  <c r="I281" s="1"/>
  <c r="C282" s="1"/>
  <c r="F282" s="1"/>
  <c r="G282" s="1"/>
  <c r="I282" s="1"/>
  <c r="C283" s="1"/>
  <c r="F283" s="1"/>
  <c r="G283" s="1"/>
  <c r="I283" s="1"/>
  <c r="C284" s="1"/>
  <c r="F284" s="1"/>
  <c r="G284" s="1"/>
  <c r="I284" s="1"/>
  <c r="C285" s="1"/>
  <c r="F285" s="1"/>
  <c r="G285" s="1"/>
  <c r="I285" s="1"/>
  <c r="C286" s="1"/>
  <c r="F286" s="1"/>
  <c r="G286" s="1"/>
  <c r="I286" s="1"/>
  <c r="C287" s="1"/>
  <c r="F287" s="1"/>
  <c r="G287" s="1"/>
  <c r="I287" s="1"/>
  <c r="C288" s="1"/>
  <c r="F288" s="1"/>
  <c r="G288" s="1"/>
  <c r="I288" s="1"/>
  <c r="C289" s="1"/>
  <c r="F289" s="1"/>
  <c r="G289" s="1"/>
  <c r="I289" s="1"/>
  <c r="C290" s="1"/>
  <c r="F290" s="1"/>
  <c r="G290" s="1"/>
  <c r="I290" s="1"/>
  <c r="C291" s="1"/>
  <c r="F291" s="1"/>
  <c r="G291" s="1"/>
  <c r="I291" s="1"/>
  <c r="C292" s="1"/>
  <c r="F292" s="1"/>
  <c r="G292" s="1"/>
  <c r="I292" s="1"/>
  <c r="C293" s="1"/>
  <c r="F293" s="1"/>
  <c r="G293" s="1"/>
  <c r="I293" s="1"/>
  <c r="C294" s="1"/>
  <c r="F294" s="1"/>
  <c r="G294" s="1"/>
  <c r="I294" s="1"/>
  <c r="C295" s="1"/>
  <c r="F295" s="1"/>
  <c r="G295" s="1"/>
  <c r="I295" s="1"/>
  <c r="C296" s="1"/>
  <c r="F296" s="1"/>
  <c r="G296" s="1"/>
  <c r="I296" s="1"/>
  <c r="C297" s="1"/>
  <c r="F297" s="1"/>
  <c r="G297" s="1"/>
  <c r="I297" s="1"/>
  <c r="C298" s="1"/>
  <c r="F298" s="1"/>
  <c r="G298" s="1"/>
  <c r="I298" s="1"/>
  <c r="C299" s="1"/>
  <c r="F299" s="1"/>
  <c r="G299" s="1"/>
  <c r="I299" s="1"/>
  <c r="C300" s="1"/>
  <c r="F300" s="1"/>
  <c r="G300" s="1"/>
  <c r="I300" s="1"/>
  <c r="C301" s="1"/>
  <c r="F301" s="1"/>
  <c r="G301" s="1"/>
  <c r="I301" s="1"/>
  <c r="C302" s="1"/>
  <c r="F302" s="1"/>
  <c r="G302" s="1"/>
  <c r="I302" s="1"/>
  <c r="C303" s="1"/>
  <c r="F303" s="1"/>
  <c r="G303" s="1"/>
  <c r="I303" s="1"/>
  <c r="C304" s="1"/>
  <c r="F304" s="1"/>
  <c r="G304" s="1"/>
  <c r="I304" s="1"/>
  <c r="C305" s="1"/>
  <c r="F305" s="1"/>
  <c r="G305" s="1"/>
  <c r="I305" s="1"/>
  <c r="C306" s="1"/>
  <c r="F306" s="1"/>
  <c r="G306" s="1"/>
  <c r="I306" s="1"/>
  <c r="C307" s="1"/>
  <c r="F307" s="1"/>
  <c r="G307" s="1"/>
  <c r="I307" s="1"/>
  <c r="C308" s="1"/>
  <c r="F308" s="1"/>
  <c r="G308" s="1"/>
  <c r="I308" s="1"/>
  <c r="C309" s="1"/>
  <c r="F309" s="1"/>
  <c r="G309" s="1"/>
  <c r="I309" s="1"/>
  <c r="C310" s="1"/>
  <c r="F310" s="1"/>
  <c r="G310" s="1"/>
  <c r="I310" s="1"/>
  <c r="C311" s="1"/>
  <c r="F311" s="1"/>
  <c r="G311" s="1"/>
  <c r="I311" s="1"/>
  <c r="C312" s="1"/>
  <c r="F312" s="1"/>
  <c r="G312" s="1"/>
  <c r="I312" s="1"/>
  <c r="C313" s="1"/>
  <c r="F313" s="1"/>
  <c r="G313" s="1"/>
  <c r="I313" s="1"/>
  <c r="C314" s="1"/>
  <c r="F314" s="1"/>
  <c r="G314" s="1"/>
  <c r="I314" s="1"/>
  <c r="C315" s="1"/>
  <c r="F315" s="1"/>
  <c r="G315" s="1"/>
  <c r="I315" s="1"/>
  <c r="C316" s="1"/>
  <c r="F316" s="1"/>
  <c r="G316" s="1"/>
  <c r="I316" s="1"/>
  <c r="C317" s="1"/>
  <c r="F317" s="1"/>
  <c r="G317" s="1"/>
  <c r="I317" s="1"/>
  <c r="C318" s="1"/>
  <c r="F318" s="1"/>
  <c r="G318" s="1"/>
  <c r="I318" s="1"/>
  <c r="C319" s="1"/>
  <c r="F319" s="1"/>
  <c r="G319" s="1"/>
  <c r="I319" s="1"/>
  <c r="C320" s="1"/>
  <c r="F320" s="1"/>
  <c r="G320" s="1"/>
  <c r="I320" s="1"/>
  <c r="C321" s="1"/>
  <c r="F321" s="1"/>
  <c r="G321" s="1"/>
  <c r="I321" s="1"/>
  <c r="C322" s="1"/>
  <c r="F322" s="1"/>
  <c r="G322" s="1"/>
  <c r="I322" s="1"/>
  <c r="C323" s="1"/>
  <c r="F323" s="1"/>
  <c r="G323" s="1"/>
  <c r="I323" s="1"/>
  <c r="C324" s="1"/>
  <c r="F324" s="1"/>
  <c r="G324" s="1"/>
  <c r="I324" s="1"/>
  <c r="C325" s="1"/>
  <c r="F325" s="1"/>
  <c r="G325" s="1"/>
  <c r="I325" s="1"/>
  <c r="C326" s="1"/>
  <c r="F326" s="1"/>
  <c r="G326" s="1"/>
  <c r="I326" s="1"/>
  <c r="C327" s="1"/>
  <c r="F327" s="1"/>
  <c r="G327" s="1"/>
  <c r="I327" s="1"/>
  <c r="C328" s="1"/>
  <c r="F328" s="1"/>
  <c r="G328" s="1"/>
  <c r="I328" s="1"/>
  <c r="C329" s="1"/>
  <c r="F329" s="1"/>
  <c r="G329" s="1"/>
  <c r="I329" s="1"/>
  <c r="C330" s="1"/>
  <c r="F330" s="1"/>
  <c r="G330" s="1"/>
  <c r="I330" s="1"/>
  <c r="C331" s="1"/>
  <c r="F331" s="1"/>
  <c r="G331" s="1"/>
  <c r="I331" s="1"/>
  <c r="C332" s="1"/>
  <c r="F332" s="1"/>
  <c r="G332" s="1"/>
  <c r="I332" s="1"/>
  <c r="C333" s="1"/>
  <c r="F333" s="1"/>
  <c r="G333" s="1"/>
  <c r="I333" s="1"/>
  <c r="C334" s="1"/>
  <c r="F334" s="1"/>
  <c r="G334" s="1"/>
  <c r="I334" s="1"/>
  <c r="C335" s="1"/>
  <c r="F335" s="1"/>
  <c r="G335" s="1"/>
  <c r="I335" s="1"/>
  <c r="C336" s="1"/>
  <c r="F336" s="1"/>
  <c r="G336" s="1"/>
  <c r="I336" s="1"/>
  <c r="C337" s="1"/>
  <c r="F337" s="1"/>
  <c r="G337" s="1"/>
  <c r="I337" s="1"/>
  <c r="C338" s="1"/>
  <c r="F338" s="1"/>
  <c r="G338" s="1"/>
  <c r="I338" s="1"/>
  <c r="C339" s="1"/>
  <c r="F339" s="1"/>
  <c r="G339" s="1"/>
  <c r="I339" s="1"/>
  <c r="C340" s="1"/>
  <c r="F340" s="1"/>
  <c r="G340" s="1"/>
  <c r="I340" s="1"/>
  <c r="C341" s="1"/>
  <c r="F341" s="1"/>
  <c r="G341" s="1"/>
  <c r="I341" s="1"/>
  <c r="C342" s="1"/>
  <c r="F342" s="1"/>
  <c r="G342" s="1"/>
  <c r="I342" s="1"/>
  <c r="C343" s="1"/>
  <c r="F343" s="1"/>
  <c r="G343" s="1"/>
  <c r="I343" s="1"/>
  <c r="C344" s="1"/>
  <c r="F344" s="1"/>
  <c r="G344" s="1"/>
  <c r="I344" s="1"/>
  <c r="C345" s="1"/>
  <c r="F345" s="1"/>
  <c r="G345" s="1"/>
  <c r="I345" s="1"/>
  <c r="C346" s="1"/>
  <c r="F346" s="1"/>
  <c r="G346" s="1"/>
  <c r="I346" s="1"/>
  <c r="C347" s="1"/>
  <c r="F347" s="1"/>
  <c r="G347" s="1"/>
  <c r="I347" s="1"/>
  <c r="C348" s="1"/>
  <c r="F348" s="1"/>
  <c r="G348" s="1"/>
  <c r="I348" s="1"/>
  <c r="C349" s="1"/>
  <c r="F349" s="1"/>
  <c r="G349" s="1"/>
  <c r="I349" s="1"/>
  <c r="C350" s="1"/>
  <c r="F350" s="1"/>
  <c r="G350" s="1"/>
  <c r="I350" s="1"/>
  <c r="C351" s="1"/>
  <c r="F351" s="1"/>
  <c r="G351" s="1"/>
  <c r="I351" s="1"/>
  <c r="C352" s="1"/>
  <c r="F352" s="1"/>
  <c r="G352" s="1"/>
  <c r="I352" s="1"/>
  <c r="C353" s="1"/>
  <c r="F353" s="1"/>
  <c r="G353" s="1"/>
  <c r="I353" s="1"/>
  <c r="C354" s="1"/>
  <c r="F354" s="1"/>
  <c r="G354" s="1"/>
  <c r="I354" s="1"/>
  <c r="C355" s="1"/>
  <c r="F355" s="1"/>
  <c r="G355" s="1"/>
  <c r="I355" s="1"/>
  <c r="C356" s="1"/>
  <c r="F356" s="1"/>
  <c r="G356" s="1"/>
  <c r="I356" s="1"/>
  <c r="C357" s="1"/>
  <c r="F357" s="1"/>
  <c r="G357" s="1"/>
  <c r="I357" s="1"/>
  <c r="C358" s="1"/>
  <c r="F358" s="1"/>
  <c r="G358" s="1"/>
  <c r="I358" s="1"/>
  <c r="C359" s="1"/>
  <c r="F359" s="1"/>
  <c r="G359" s="1"/>
  <c r="I359" s="1"/>
  <c r="C360" s="1"/>
  <c r="F360" s="1"/>
  <c r="G360" s="1"/>
  <c r="I360" s="1"/>
  <c r="C361" s="1"/>
  <c r="F361" s="1"/>
  <c r="G361" s="1"/>
  <c r="I361" s="1"/>
  <c r="C362" s="1"/>
  <c r="F362" s="1"/>
  <c r="G362" s="1"/>
  <c r="I362" s="1"/>
  <c r="C363" s="1"/>
  <c r="F363" s="1"/>
  <c r="G363" s="1"/>
  <c r="I363" s="1"/>
  <c r="C364" s="1"/>
  <c r="F364" s="1"/>
  <c r="G364" s="1"/>
  <c r="I364" s="1"/>
  <c r="C365" s="1"/>
  <c r="F365" s="1"/>
  <c r="G365" s="1"/>
  <c r="I365" s="1"/>
  <c r="C366" s="1"/>
  <c r="F366" s="1"/>
  <c r="G366" s="1"/>
  <c r="I366" s="1"/>
  <c r="C367" s="1"/>
  <c r="F367" s="1"/>
  <c r="G367" s="1"/>
  <c r="I367" s="1"/>
  <c r="C368" s="1"/>
  <c r="F368" s="1"/>
  <c r="G368" s="1"/>
  <c r="I368" s="1"/>
  <c r="C369" s="1"/>
  <c r="F369" s="1"/>
  <c r="G369" s="1"/>
  <c r="I369" s="1"/>
  <c r="C370" s="1"/>
  <c r="F370" s="1"/>
  <c r="G370" s="1"/>
  <c r="I370" s="1"/>
  <c r="C371" s="1"/>
  <c r="F371" s="1"/>
  <c r="G371" s="1"/>
  <c r="I371" s="1"/>
  <c r="C372" s="1"/>
  <c r="F372" s="1"/>
  <c r="G372" s="1"/>
  <c r="I372" s="1"/>
  <c r="C373" s="1"/>
  <c r="F373" s="1"/>
  <c r="G373" s="1"/>
  <c r="I373" s="1"/>
  <c r="C374" s="1"/>
  <c r="F374" s="1"/>
  <c r="G374" s="1"/>
  <c r="I374" s="1"/>
  <c r="C375" s="1"/>
  <c r="F375" s="1"/>
  <c r="G375" s="1"/>
  <c r="I375" s="1"/>
  <c r="C376" s="1"/>
  <c r="F376" s="1"/>
  <c r="G376" s="1"/>
  <c r="I376" s="1"/>
  <c r="C377" s="1"/>
  <c r="F377" s="1"/>
  <c r="G377" s="1"/>
  <c r="I377" s="1"/>
  <c r="C378" s="1"/>
  <c r="F378" s="1"/>
  <c r="G378" s="1"/>
  <c r="I378" s="1"/>
  <c r="C379" s="1"/>
  <c r="F379" s="1"/>
  <c r="G379" s="1"/>
  <c r="I379" s="1"/>
  <c r="C380" s="1"/>
  <c r="F380" s="1"/>
  <c r="G380" s="1"/>
  <c r="I380" s="1"/>
  <c r="C381" s="1"/>
  <c r="F381" s="1"/>
  <c r="G381" s="1"/>
  <c r="I381" s="1"/>
  <c r="C382" s="1"/>
  <c r="F382" s="1"/>
  <c r="G382" s="1"/>
  <c r="I382" s="1"/>
  <c r="C383" s="1"/>
  <c r="F383" s="1"/>
  <c r="G383" s="1"/>
  <c r="I383" s="1"/>
  <c r="C384" s="1"/>
  <c r="F384" s="1"/>
  <c r="G384" s="1"/>
  <c r="I384" s="1"/>
  <c r="C385" s="1"/>
  <c r="F385" s="1"/>
  <c r="G385" s="1"/>
  <c r="I385" s="1"/>
  <c r="C386" s="1"/>
  <c r="F386" s="1"/>
  <c r="G386" s="1"/>
  <c r="I386" s="1"/>
  <c r="C387" s="1"/>
  <c r="F387" s="1"/>
  <c r="G387" s="1"/>
  <c r="I387" s="1"/>
  <c r="C388" s="1"/>
  <c r="F388" s="1"/>
  <c r="G388" s="1"/>
  <c r="I388" s="1"/>
  <c r="C389" s="1"/>
  <c r="F389" s="1"/>
  <c r="G389" s="1"/>
  <c r="I389" s="1"/>
  <c r="C390" s="1"/>
  <c r="F390" s="1"/>
  <c r="G390" s="1"/>
  <c r="I390" s="1"/>
  <c r="C391" s="1"/>
  <c r="F391" s="1"/>
  <c r="G391" s="1"/>
  <c r="I391" s="1"/>
  <c r="C392" s="1"/>
  <c r="F392" s="1"/>
  <c r="G392" s="1"/>
  <c r="I392" s="1"/>
  <c r="C393" s="1"/>
  <c r="F393" s="1"/>
  <c r="G393" s="1"/>
  <c r="I393" s="1"/>
  <c r="C394" s="1"/>
  <c r="F394" s="1"/>
  <c r="G394" s="1"/>
  <c r="I394" s="1"/>
  <c r="C395" s="1"/>
  <c r="F395" s="1"/>
  <c r="G395" s="1"/>
  <c r="I395" s="1"/>
  <c r="C396" s="1"/>
  <c r="F396" s="1"/>
  <c r="G396" s="1"/>
  <c r="I396" s="1"/>
  <c r="C397" s="1"/>
  <c r="F397" s="1"/>
  <c r="G397" s="1"/>
  <c r="I397" s="1"/>
  <c r="C398" s="1"/>
  <c r="F398" s="1"/>
  <c r="G398" s="1"/>
  <c r="I398" s="1"/>
  <c r="C399" s="1"/>
  <c r="F399" s="1"/>
  <c r="G399" s="1"/>
  <c r="I399" s="1"/>
  <c r="C400" s="1"/>
  <c r="F400" s="1"/>
  <c r="G400" s="1"/>
  <c r="I400" s="1"/>
  <c r="C401" s="1"/>
  <c r="F401" s="1"/>
  <c r="G401" s="1"/>
  <c r="I401" s="1"/>
  <c r="C402" s="1"/>
  <c r="F402" s="1"/>
  <c r="G402" s="1"/>
  <c r="I402" s="1"/>
  <c r="C403" s="1"/>
  <c r="F403" s="1"/>
  <c r="G403" s="1"/>
  <c r="I403" s="1"/>
  <c r="C404" s="1"/>
  <c r="F404" s="1"/>
  <c r="G404" s="1"/>
  <c r="I404" s="1"/>
  <c r="C405" s="1"/>
  <c r="F405" s="1"/>
  <c r="G405" s="1"/>
  <c r="I405" s="1"/>
  <c r="C406" s="1"/>
  <c r="F406" s="1"/>
  <c r="G406" s="1"/>
  <c r="I406" s="1"/>
  <c r="C407" s="1"/>
  <c r="F407" s="1"/>
  <c r="G407" s="1"/>
  <c r="I407" s="1"/>
  <c r="C408" s="1"/>
  <c r="F408" s="1"/>
  <c r="G408" s="1"/>
  <c r="I408" s="1"/>
  <c r="C409" s="1"/>
  <c r="F409" s="1"/>
  <c r="G409" s="1"/>
  <c r="I409" s="1"/>
  <c r="C410" s="1"/>
  <c r="F410" s="1"/>
  <c r="G410" s="1"/>
  <c r="I410" s="1"/>
  <c r="C411" s="1"/>
  <c r="F411" s="1"/>
  <c r="G411" s="1"/>
  <c r="I411" s="1"/>
  <c r="C412" s="1"/>
  <c r="F412" s="1"/>
  <c r="G412" s="1"/>
  <c r="I412" s="1"/>
  <c r="C413" s="1"/>
  <c r="F413" s="1"/>
  <c r="G413" s="1"/>
  <c r="I413" s="1"/>
  <c r="C414" s="1"/>
  <c r="F414" s="1"/>
  <c r="G414" s="1"/>
  <c r="I414" s="1"/>
  <c r="C415" s="1"/>
  <c r="F415" s="1"/>
  <c r="G415" s="1"/>
  <c r="I415" s="1"/>
  <c r="C416" s="1"/>
  <c r="F416" s="1"/>
  <c r="G416" s="1"/>
  <c r="I416" s="1"/>
  <c r="C417" s="1"/>
  <c r="F417" s="1"/>
  <c r="G417" s="1"/>
  <c r="I417" s="1"/>
  <c r="C418" s="1"/>
  <c r="F418" s="1"/>
  <c r="G418" s="1"/>
  <c r="I418" s="1"/>
  <c r="C419" s="1"/>
  <c r="F419" s="1"/>
  <c r="G419" s="1"/>
  <c r="I419" s="1"/>
  <c r="C420" s="1"/>
  <c r="F420" s="1"/>
  <c r="G420" s="1"/>
  <c r="I420" s="1"/>
  <c r="C421" s="1"/>
  <c r="F421" s="1"/>
  <c r="G421" s="1"/>
  <c r="I421" s="1"/>
  <c r="C422" s="1"/>
  <c r="F422" s="1"/>
  <c r="G422" s="1"/>
  <c r="I422" s="1"/>
  <c r="C423" s="1"/>
  <c r="F423" s="1"/>
  <c r="G423" s="1"/>
  <c r="I423" s="1"/>
  <c r="C424" s="1"/>
  <c r="F424" s="1"/>
  <c r="G424" s="1"/>
  <c r="I424" s="1"/>
  <c r="C425" s="1"/>
  <c r="F425" s="1"/>
  <c r="G425" s="1"/>
  <c r="I425" s="1"/>
  <c r="C426" s="1"/>
  <c r="F426" s="1"/>
  <c r="G426" s="1"/>
  <c r="I426" s="1"/>
  <c r="C427" s="1"/>
  <c r="F427" s="1"/>
  <c r="G427" s="1"/>
  <c r="I427" s="1"/>
  <c r="C428" s="1"/>
  <c r="F428" s="1"/>
  <c r="G428" s="1"/>
  <c r="I428" s="1"/>
  <c r="C429" s="1"/>
  <c r="F429" s="1"/>
  <c r="G429" s="1"/>
  <c r="I429" s="1"/>
  <c r="C430" s="1"/>
  <c r="F430" s="1"/>
  <c r="G430" s="1"/>
  <c r="I430" s="1"/>
  <c r="C431" s="1"/>
  <c r="F431" s="1"/>
  <c r="G431" s="1"/>
  <c r="I431" s="1"/>
  <c r="C432" s="1"/>
  <c r="F432" s="1"/>
  <c r="G432" s="1"/>
  <c r="I432" s="1"/>
  <c r="C433" s="1"/>
  <c r="F433" s="1"/>
  <c r="G433" s="1"/>
  <c r="I433" s="1"/>
  <c r="C434" s="1"/>
  <c r="F434" s="1"/>
  <c r="G434" s="1"/>
  <c r="I434" s="1"/>
  <c r="C435" s="1"/>
  <c r="F435" s="1"/>
  <c r="G435" s="1"/>
  <c r="I435" s="1"/>
  <c r="C436" s="1"/>
  <c r="F436" s="1"/>
  <c r="G436" s="1"/>
  <c r="I436" s="1"/>
  <c r="C437" s="1"/>
  <c r="F437" s="1"/>
  <c r="G437" s="1"/>
  <c r="I437" s="1"/>
  <c r="C438" s="1"/>
  <c r="F438" s="1"/>
  <c r="G438" s="1"/>
  <c r="I438" s="1"/>
  <c r="C439" s="1"/>
  <c r="F439" s="1"/>
  <c r="G439" s="1"/>
  <c r="I439" s="1"/>
  <c r="C440" s="1"/>
  <c r="F440" s="1"/>
  <c r="G440" s="1"/>
  <c r="I440" s="1"/>
  <c r="C441" s="1"/>
  <c r="F441" s="1"/>
  <c r="G441" s="1"/>
  <c r="I441" s="1"/>
  <c r="C442" s="1"/>
  <c r="F442" s="1"/>
  <c r="G442" s="1"/>
  <c r="I442" s="1"/>
  <c r="C443" s="1"/>
  <c r="F443" s="1"/>
  <c r="G443" s="1"/>
  <c r="I443" s="1"/>
  <c r="C444" s="1"/>
  <c r="F444" s="1"/>
  <c r="G444" s="1"/>
  <c r="I444" s="1"/>
  <c r="C445" s="1"/>
  <c r="F445" s="1"/>
  <c r="G445" s="1"/>
  <c r="I445" s="1"/>
  <c r="C446" s="1"/>
  <c r="F446" s="1"/>
  <c r="G446" s="1"/>
  <c r="I446" s="1"/>
  <c r="C447" s="1"/>
  <c r="F447" s="1"/>
  <c r="G447" s="1"/>
  <c r="I447" s="1"/>
  <c r="C448" s="1"/>
  <c r="F448" s="1"/>
  <c r="G448" s="1"/>
  <c r="I448" s="1"/>
  <c r="C449" s="1"/>
  <c r="F449" s="1"/>
  <c r="G449" s="1"/>
  <c r="I449" s="1"/>
  <c r="C450" s="1"/>
  <c r="F450" s="1"/>
  <c r="G450" s="1"/>
  <c r="I450" s="1"/>
  <c r="C451" s="1"/>
  <c r="F451" s="1"/>
  <c r="G451" s="1"/>
  <c r="I451" s="1"/>
  <c r="C452" s="1"/>
  <c r="F452" s="1"/>
  <c r="G452" s="1"/>
  <c r="I452" s="1"/>
  <c r="C453" s="1"/>
  <c r="F453" s="1"/>
  <c r="G453" s="1"/>
  <c r="I453" s="1"/>
  <c r="C454" s="1"/>
  <c r="F454" s="1"/>
  <c r="G454" s="1"/>
  <c r="I454" s="1"/>
  <c r="C455" s="1"/>
  <c r="F455" s="1"/>
  <c r="G455" s="1"/>
  <c r="I455" s="1"/>
  <c r="C456" s="1"/>
  <c r="F456" s="1"/>
  <c r="G456" s="1"/>
  <c r="I456" s="1"/>
  <c r="C457" s="1"/>
  <c r="F457" s="1"/>
  <c r="G457" s="1"/>
  <c r="I457" s="1"/>
  <c r="C458" s="1"/>
  <c r="F458" s="1"/>
  <c r="G458" s="1"/>
  <c r="I458" s="1"/>
  <c r="C459" s="1"/>
  <c r="F459" s="1"/>
  <c r="G459" s="1"/>
  <c r="I459" s="1"/>
  <c r="C460" s="1"/>
  <c r="F460" s="1"/>
  <c r="G460" s="1"/>
  <c r="I460" s="1"/>
  <c r="C461" s="1"/>
  <c r="F461" s="1"/>
  <c r="G461" s="1"/>
  <c r="I461" s="1"/>
  <c r="C462" s="1"/>
  <c r="F462" s="1"/>
  <c r="G462" s="1"/>
  <c r="I462" s="1"/>
  <c r="C463" s="1"/>
  <c r="F463" s="1"/>
  <c r="G463" s="1"/>
  <c r="I463" s="1"/>
  <c r="C464" s="1"/>
  <c r="F464" s="1"/>
  <c r="G464" s="1"/>
  <c r="I464" s="1"/>
  <c r="C465" s="1"/>
  <c r="F465" s="1"/>
  <c r="G465" s="1"/>
  <c r="I465" s="1"/>
  <c r="C466" s="1"/>
  <c r="F466" s="1"/>
  <c r="G466" s="1"/>
  <c r="I466" s="1"/>
  <c r="C467" s="1"/>
  <c r="F467" s="1"/>
  <c r="G467" s="1"/>
  <c r="I467" s="1"/>
  <c r="C468" s="1"/>
  <c r="F468" s="1"/>
  <c r="G468" s="1"/>
  <c r="I468" s="1"/>
  <c r="C469" s="1"/>
  <c r="F469" s="1"/>
  <c r="G469" s="1"/>
  <c r="I469" s="1"/>
  <c r="C470" s="1"/>
  <c r="F470" s="1"/>
  <c r="G470" s="1"/>
  <c r="I470" s="1"/>
  <c r="C471" s="1"/>
  <c r="F471" s="1"/>
  <c r="G471" s="1"/>
  <c r="I471" s="1"/>
  <c r="C472" s="1"/>
  <c r="F472" s="1"/>
  <c r="G472" s="1"/>
  <c r="I472" s="1"/>
  <c r="C473" s="1"/>
  <c r="F473" s="1"/>
  <c r="G473" s="1"/>
  <c r="I473" s="1"/>
  <c r="C474" s="1"/>
  <c r="F474" s="1"/>
  <c r="G474" s="1"/>
  <c r="I474" s="1"/>
  <c r="C475" s="1"/>
  <c r="F475" s="1"/>
  <c r="G475" s="1"/>
  <c r="I475" s="1"/>
  <c r="C476" s="1"/>
  <c r="F476" s="1"/>
  <c r="G476" s="1"/>
  <c r="I476" s="1"/>
  <c r="C477" s="1"/>
  <c r="F477" s="1"/>
  <c r="G477" s="1"/>
  <c r="I477" s="1"/>
  <c r="C478" s="1"/>
  <c r="F478" s="1"/>
  <c r="G478" s="1"/>
  <c r="I478" s="1"/>
  <c r="C479" s="1"/>
  <c r="F479" s="1"/>
  <c r="G479" s="1"/>
  <c r="I479" s="1"/>
  <c r="C480" s="1"/>
  <c r="F480" s="1"/>
  <c r="G480" s="1"/>
  <c r="I480" s="1"/>
  <c r="C481" s="1"/>
  <c r="F481" s="1"/>
  <c r="G481" s="1"/>
  <c r="I481" s="1"/>
  <c r="C482" s="1"/>
  <c r="F482" s="1"/>
  <c r="G482" s="1"/>
  <c r="I482" s="1"/>
  <c r="C483" s="1"/>
  <c r="F483" s="1"/>
  <c r="G483" s="1"/>
  <c r="I483" s="1"/>
  <c r="C484" s="1"/>
  <c r="F484" s="1"/>
  <c r="G484" s="1"/>
  <c r="I484" s="1"/>
  <c r="C485" s="1"/>
  <c r="F485" s="1"/>
  <c r="G485" s="1"/>
  <c r="I485" s="1"/>
  <c r="C486" s="1"/>
  <c r="F486" s="1"/>
  <c r="G486" s="1"/>
  <c r="I486" s="1"/>
  <c r="C487" s="1"/>
  <c r="F487" s="1"/>
  <c r="G487" s="1"/>
  <c r="I487" s="1"/>
  <c r="C488" s="1"/>
  <c r="F488" s="1"/>
  <c r="G488" s="1"/>
  <c r="I488" s="1"/>
  <c r="C489" s="1"/>
  <c r="F489" s="1"/>
  <c r="G489" s="1"/>
  <c r="I489" s="1"/>
  <c r="C490" s="1"/>
  <c r="F490" s="1"/>
  <c r="G490" s="1"/>
  <c r="I490" s="1"/>
  <c r="C491" s="1"/>
  <c r="F491" s="1"/>
  <c r="G491" s="1"/>
  <c r="I491" s="1"/>
  <c r="C492" s="1"/>
  <c r="F492" s="1"/>
  <c r="G492" s="1"/>
  <c r="I492" s="1"/>
  <c r="C493" s="1"/>
  <c r="F493" s="1"/>
  <c r="G493" s="1"/>
  <c r="I493" s="1"/>
  <c r="C494" s="1"/>
  <c r="F494" s="1"/>
  <c r="G494" s="1"/>
  <c r="I494" s="1"/>
  <c r="C495" s="1"/>
  <c r="F495" s="1"/>
  <c r="G495" s="1"/>
  <c r="I495" s="1"/>
  <c r="C496" s="1"/>
  <c r="F496" s="1"/>
  <c r="G496" s="1"/>
  <c r="I496" s="1"/>
  <c r="C497" s="1"/>
  <c r="F497" s="1"/>
  <c r="G497" s="1"/>
  <c r="I497" s="1"/>
  <c r="C498" s="1"/>
  <c r="F498" s="1"/>
  <c r="G498" s="1"/>
  <c r="I498" s="1"/>
  <c r="C499" s="1"/>
  <c r="F499" s="1"/>
  <c r="G499" s="1"/>
  <c r="I499" s="1"/>
  <c r="C500" s="1"/>
  <c r="F500" s="1"/>
  <c r="G500" s="1"/>
  <c r="I500" s="1"/>
  <c r="C501" s="1"/>
  <c r="F501" s="1"/>
  <c r="G501" s="1"/>
  <c r="I501" s="1"/>
  <c r="C502" s="1"/>
  <c r="F502" s="1"/>
  <c r="G502" s="1"/>
  <c r="I502" s="1"/>
  <c r="C503" s="1"/>
  <c r="F503" s="1"/>
  <c r="G503" s="1"/>
  <c r="I503" s="1"/>
  <c r="C504" s="1"/>
  <c r="F504" s="1"/>
  <c r="G504" s="1"/>
  <c r="I504" s="1"/>
  <c r="C505" s="1"/>
  <c r="F505" s="1"/>
  <c r="G505" s="1"/>
  <c r="I505" s="1"/>
  <c r="C506" s="1"/>
  <c r="F506" s="1"/>
  <c r="G506" s="1"/>
  <c r="I506" s="1"/>
  <c r="C507" s="1"/>
  <c r="F507" s="1"/>
  <c r="G507" s="1"/>
  <c r="I507" s="1"/>
  <c r="C508" s="1"/>
  <c r="F508" s="1"/>
  <c r="G508" s="1"/>
  <c r="I508" s="1"/>
  <c r="C509" s="1"/>
  <c r="F509" s="1"/>
  <c r="G509" s="1"/>
  <c r="I509" s="1"/>
  <c r="C510" s="1"/>
  <c r="F510" s="1"/>
  <c r="G510" s="1"/>
  <c r="I510" s="1"/>
  <c r="C511" s="1"/>
  <c r="F511" s="1"/>
  <c r="G511" s="1"/>
  <c r="I511" s="1"/>
  <c r="C512" s="1"/>
  <c r="F512" s="1"/>
  <c r="G512" s="1"/>
  <c r="I512" s="1"/>
  <c r="C513" s="1"/>
  <c r="F513" s="1"/>
  <c r="G513" s="1"/>
  <c r="I513" s="1"/>
  <c r="C514" s="1"/>
  <c r="F514" s="1"/>
  <c r="G514" s="1"/>
  <c r="I514" s="1"/>
  <c r="C515" s="1"/>
  <c r="F515" s="1"/>
  <c r="G515" s="1"/>
  <c r="I515" s="1"/>
  <c r="C516" s="1"/>
  <c r="F516" s="1"/>
  <c r="G516" s="1"/>
  <c r="I516" s="1"/>
  <c r="C517" s="1"/>
  <c r="F517" s="1"/>
  <c r="G517" s="1"/>
  <c r="I517" s="1"/>
  <c r="C518" s="1"/>
  <c r="F518" s="1"/>
  <c r="G518" s="1"/>
  <c r="I518" s="1"/>
  <c r="C519" s="1"/>
  <c r="F519" s="1"/>
  <c r="G519" s="1"/>
  <c r="I519" s="1"/>
  <c r="C520" s="1"/>
  <c r="F520" s="1"/>
  <c r="G520" s="1"/>
  <c r="I520" s="1"/>
  <c r="C521" s="1"/>
  <c r="F521" s="1"/>
  <c r="G521" s="1"/>
  <c r="I521" s="1"/>
  <c r="C522" s="1"/>
  <c r="F522" s="1"/>
  <c r="G522" s="1"/>
  <c r="I522" s="1"/>
  <c r="C523" s="1"/>
  <c r="F523" s="1"/>
  <c r="G523" s="1"/>
  <c r="I523" s="1"/>
  <c r="C524" s="1"/>
  <c r="F524" s="1"/>
  <c r="G524" s="1"/>
  <c r="I524" s="1"/>
  <c r="C525" s="1"/>
  <c r="F525" s="1"/>
  <c r="G525" s="1"/>
  <c r="I525" s="1"/>
  <c r="C526" s="1"/>
  <c r="F526" s="1"/>
  <c r="G526" s="1"/>
  <c r="I526" s="1"/>
  <c r="C527" s="1"/>
  <c r="F527" s="1"/>
  <c r="G527" s="1"/>
  <c r="I527" s="1"/>
  <c r="C528" s="1"/>
  <c r="F528" s="1"/>
  <c r="G528" s="1"/>
  <c r="I528" s="1"/>
  <c r="C529" s="1"/>
  <c r="F529" s="1"/>
  <c r="G529" s="1"/>
  <c r="I529" s="1"/>
  <c r="C530" s="1"/>
  <c r="F530" s="1"/>
  <c r="G530" s="1"/>
  <c r="I530" s="1"/>
  <c r="C531" s="1"/>
  <c r="F531" s="1"/>
  <c r="G531" s="1"/>
  <c r="I531" s="1"/>
  <c r="C532" s="1"/>
  <c r="F532" s="1"/>
  <c r="G532" s="1"/>
  <c r="I532" s="1"/>
  <c r="C533" s="1"/>
  <c r="F533" s="1"/>
  <c r="G533" s="1"/>
  <c r="I533" s="1"/>
  <c r="C534" s="1"/>
  <c r="F534" s="1"/>
  <c r="G534" s="1"/>
  <c r="I534" s="1"/>
  <c r="C535" s="1"/>
  <c r="F535" s="1"/>
  <c r="G535" s="1"/>
  <c r="I535" s="1"/>
  <c r="C536" s="1"/>
  <c r="F536" s="1"/>
  <c r="G536" s="1"/>
  <c r="I536" s="1"/>
  <c r="C537" s="1"/>
  <c r="F537" s="1"/>
  <c r="G537" s="1"/>
  <c r="I537" s="1"/>
  <c r="C538" s="1"/>
  <c r="F538" s="1"/>
  <c r="G538" s="1"/>
  <c r="I538" s="1"/>
  <c r="C539" s="1"/>
  <c r="F539" s="1"/>
  <c r="G539" s="1"/>
  <c r="I539" s="1"/>
  <c r="C540" s="1"/>
  <c r="F540" s="1"/>
  <c r="G540" s="1"/>
  <c r="I540" s="1"/>
  <c r="C541" s="1"/>
  <c r="F541" s="1"/>
  <c r="G541" s="1"/>
  <c r="I541" s="1"/>
  <c r="C542" s="1"/>
  <c r="F542" s="1"/>
  <c r="G542" s="1"/>
  <c r="I542" s="1"/>
  <c r="C543" s="1"/>
  <c r="F543" s="1"/>
  <c r="G543" s="1"/>
  <c r="I543" s="1"/>
  <c r="C544" s="1"/>
  <c r="F544" s="1"/>
  <c r="G544" s="1"/>
  <c r="I544" s="1"/>
  <c r="C545" s="1"/>
  <c r="F545" s="1"/>
  <c r="G545" s="1"/>
  <c r="I545" s="1"/>
  <c r="C546" s="1"/>
  <c r="F546" s="1"/>
  <c r="G546" s="1"/>
  <c r="I546" s="1"/>
  <c r="C547" s="1"/>
  <c r="F547" s="1"/>
  <c r="G547" s="1"/>
  <c r="I547" s="1"/>
  <c r="C548" s="1"/>
  <c r="F548" s="1"/>
  <c r="G548" s="1"/>
  <c r="I548" s="1"/>
  <c r="C549" s="1"/>
  <c r="F549" s="1"/>
  <c r="G549" s="1"/>
  <c r="I549" s="1"/>
  <c r="C550" s="1"/>
  <c r="F550" s="1"/>
  <c r="G550" s="1"/>
  <c r="I550" s="1"/>
  <c r="C551" s="1"/>
  <c r="F551" s="1"/>
  <c r="G551" s="1"/>
  <c r="I551" s="1"/>
  <c r="C552" s="1"/>
  <c r="F552" s="1"/>
  <c r="G552" s="1"/>
  <c r="I552" s="1"/>
  <c r="C553" s="1"/>
  <c r="F553" s="1"/>
  <c r="G553" s="1"/>
  <c r="I553" s="1"/>
  <c r="C554" s="1"/>
  <c r="F554" s="1"/>
  <c r="G554" s="1"/>
  <c r="I554" s="1"/>
  <c r="C555" s="1"/>
  <c r="F555" s="1"/>
  <c r="G555" s="1"/>
  <c r="I555" s="1"/>
  <c r="C556" s="1"/>
  <c r="F556" s="1"/>
  <c r="G556" s="1"/>
  <c r="I556" s="1"/>
  <c r="C557" s="1"/>
  <c r="F557" s="1"/>
  <c r="G557" s="1"/>
  <c r="I557" s="1"/>
  <c r="C558" s="1"/>
  <c r="F558" s="1"/>
  <c r="G558" s="1"/>
  <c r="I558" s="1"/>
  <c r="C559" s="1"/>
  <c r="F559" s="1"/>
  <c r="G559" s="1"/>
  <c r="I559" s="1"/>
  <c r="C560" s="1"/>
  <c r="F560" s="1"/>
  <c r="G560" s="1"/>
  <c r="I560" s="1"/>
  <c r="C561" s="1"/>
  <c r="F561" s="1"/>
  <c r="G561" s="1"/>
  <c r="I561" s="1"/>
  <c r="C562" s="1"/>
  <c r="F562" s="1"/>
  <c r="G562" s="1"/>
  <c r="I562" s="1"/>
  <c r="C563" s="1"/>
  <c r="F563" s="1"/>
  <c r="G563" s="1"/>
  <c r="I563" s="1"/>
  <c r="C564" s="1"/>
  <c r="F564" s="1"/>
  <c r="G564" s="1"/>
  <c r="I564" s="1"/>
  <c r="C565" s="1"/>
  <c r="F565" s="1"/>
  <c r="G565" s="1"/>
  <c r="I565" s="1"/>
  <c r="C566" s="1"/>
  <c r="F566" s="1"/>
  <c r="G566" s="1"/>
  <c r="I566" s="1"/>
  <c r="C567" s="1"/>
  <c r="F567" s="1"/>
  <c r="G567" s="1"/>
  <c r="I567" s="1"/>
  <c r="C568" s="1"/>
  <c r="F568" s="1"/>
  <c r="G568" s="1"/>
  <c r="I568" s="1"/>
  <c r="H5" i="4"/>
  <c r="I5"/>
  <c r="F6" i="5"/>
  <c r="G6" s="1"/>
  <c r="I6" s="1"/>
  <c r="C6" i="4"/>
  <c r="F6" s="1"/>
  <c r="G6" s="1"/>
  <c r="C7" i="5"/>
  <c r="F7" s="1"/>
  <c r="G7" s="1"/>
  <c r="I7" s="1"/>
  <c r="C8" s="1"/>
  <c r="F8" s="1"/>
  <c r="G8" s="1"/>
  <c r="I8" s="1"/>
  <c r="C9" s="1"/>
  <c r="F9" s="1"/>
  <c r="G9" s="1"/>
  <c r="I9" s="1"/>
  <c r="C10" s="1"/>
  <c r="F10" s="1"/>
  <c r="G10" s="1"/>
  <c r="I10" s="1"/>
  <c r="C11" s="1"/>
  <c r="F11" s="1"/>
  <c r="G11" s="1"/>
  <c r="I11" s="1"/>
  <c r="C12" s="1"/>
  <c r="F12" s="1"/>
  <c r="G12" s="1"/>
  <c r="I12" s="1"/>
  <c r="C13" s="1"/>
  <c r="F13" s="1"/>
  <c r="G13" s="1"/>
  <c r="I13" s="1"/>
  <c r="C14" s="1"/>
  <c r="F14" s="1"/>
  <c r="G14" s="1"/>
  <c r="I14" s="1"/>
  <c r="C15" s="1"/>
  <c r="F15" s="1"/>
  <c r="G15" s="1"/>
  <c r="I15" s="1"/>
  <c r="C16" s="1"/>
  <c r="F16" s="1"/>
  <c r="G16" s="1"/>
  <c r="I16" s="1"/>
  <c r="C17" s="1"/>
  <c r="F17" s="1"/>
  <c r="G17" s="1"/>
  <c r="I17" s="1"/>
  <c r="C18" s="1"/>
  <c r="F18" s="1"/>
  <c r="G18" s="1"/>
  <c r="I18" s="1"/>
  <c r="C19" s="1"/>
  <c r="F19" s="1"/>
  <c r="G19" s="1"/>
  <c r="I19" s="1"/>
  <c r="C20" s="1"/>
  <c r="F20" s="1"/>
  <c r="G20" s="1"/>
  <c r="I20" s="1"/>
  <c r="C21" s="1"/>
  <c r="F21" s="1"/>
  <c r="G21" s="1"/>
  <c r="I21" s="1"/>
  <c r="C22" s="1"/>
  <c r="F22" s="1"/>
  <c r="G22" s="1"/>
  <c r="I22" s="1"/>
  <c r="C23" s="1"/>
  <c r="F23" s="1"/>
  <c r="G23" s="1"/>
  <c r="I23" s="1"/>
  <c r="C24" s="1"/>
  <c r="F24" s="1"/>
  <c r="G24" s="1"/>
  <c r="I24" s="1"/>
  <c r="C25" s="1"/>
  <c r="F25" s="1"/>
  <c r="G25" s="1"/>
  <c r="I25" s="1"/>
  <c r="C26" s="1"/>
  <c r="F26" s="1"/>
  <c r="G26" s="1"/>
  <c r="I26" s="1"/>
  <c r="C27" s="1"/>
  <c r="F27" s="1"/>
  <c r="G27" s="1"/>
  <c r="I27" s="1"/>
  <c r="C28" s="1"/>
  <c r="F28" s="1"/>
  <c r="G28" s="1"/>
  <c r="I28" s="1"/>
  <c r="C29" s="1"/>
  <c r="F29" s="1"/>
  <c r="G29" s="1"/>
  <c r="I29" s="1"/>
  <c r="C30" s="1"/>
  <c r="F30" s="1"/>
  <c r="G30" s="1"/>
  <c r="I30" s="1"/>
  <c r="C31" s="1"/>
  <c r="F31" s="1"/>
  <c r="G31" s="1"/>
  <c r="I31" s="1"/>
  <c r="C32" s="1"/>
  <c r="F32" s="1"/>
  <c r="G32" s="1"/>
  <c r="I32" s="1"/>
  <c r="C33" s="1"/>
  <c r="F33" s="1"/>
  <c r="G33" s="1"/>
  <c r="I33" s="1"/>
  <c r="C34" s="1"/>
  <c r="F34" s="1"/>
  <c r="G34" s="1"/>
  <c r="I34" s="1"/>
  <c r="C35" s="1"/>
  <c r="F35" s="1"/>
  <c r="G35" s="1"/>
  <c r="I35" s="1"/>
  <c r="C36" s="1"/>
  <c r="F36" s="1"/>
  <c r="G36" s="1"/>
  <c r="I36" s="1"/>
  <c r="C37" s="1"/>
  <c r="F37" s="1"/>
  <c r="G37" s="1"/>
  <c r="I37" s="1"/>
  <c r="C38" s="1"/>
  <c r="F38" s="1"/>
  <c r="G38" s="1"/>
  <c r="I38" s="1"/>
  <c r="C39" s="1"/>
  <c r="F39" s="1"/>
  <c r="G39" s="1"/>
  <c r="I39" s="1"/>
  <c r="C40" s="1"/>
  <c r="F40" s="1"/>
  <c r="G40" s="1"/>
  <c r="I40" s="1"/>
  <c r="C41" s="1"/>
  <c r="F41" s="1"/>
  <c r="G41" s="1"/>
  <c r="I41" s="1"/>
  <c r="C42" s="1"/>
  <c r="F42" s="1"/>
  <c r="G42" s="1"/>
  <c r="I42" s="1"/>
  <c r="C43" s="1"/>
  <c r="F43" s="1"/>
  <c r="G43" s="1"/>
  <c r="I43" s="1"/>
  <c r="C44" s="1"/>
  <c r="F44" s="1"/>
  <c r="G44" s="1"/>
  <c r="I44" s="1"/>
  <c r="C45" s="1"/>
  <c r="F45" s="1"/>
  <c r="G45" s="1"/>
  <c r="I45" s="1"/>
  <c r="C46" s="1"/>
  <c r="F46" s="1"/>
  <c r="G46" s="1"/>
  <c r="I46" s="1"/>
  <c r="C47" s="1"/>
  <c r="F47" s="1"/>
  <c r="G47" s="1"/>
  <c r="I47" s="1"/>
  <c r="C48" s="1"/>
  <c r="F48" s="1"/>
  <c r="G48" s="1"/>
  <c r="I48" s="1"/>
  <c r="C49" s="1"/>
  <c r="F49" s="1"/>
  <c r="G49" s="1"/>
  <c r="I49" s="1"/>
  <c r="C50" s="1"/>
  <c r="F50" s="1"/>
  <c r="G50" s="1"/>
  <c r="I50" s="1"/>
  <c r="C51" s="1"/>
  <c r="F51" s="1"/>
  <c r="G51" s="1"/>
  <c r="I51" s="1"/>
  <c r="C52" s="1"/>
  <c r="F52" s="1"/>
  <c r="G52" s="1"/>
  <c r="I52" s="1"/>
  <c r="C53" s="1"/>
  <c r="F53" s="1"/>
  <c r="G53" s="1"/>
  <c r="I53" s="1"/>
  <c r="C54" s="1"/>
  <c r="F54" s="1"/>
  <c r="G54" s="1"/>
  <c r="I54" s="1"/>
  <c r="C55" s="1"/>
  <c r="F55" s="1"/>
  <c r="G55" s="1"/>
  <c r="I55" s="1"/>
  <c r="C56" s="1"/>
  <c r="F56" s="1"/>
  <c r="G56" s="1"/>
  <c r="I56" s="1"/>
  <c r="C57" s="1"/>
  <c r="F57" s="1"/>
  <c r="G57" s="1"/>
  <c r="I57" s="1"/>
  <c r="C58" s="1"/>
  <c r="F58" s="1"/>
  <c r="G58" s="1"/>
  <c r="I58" s="1"/>
  <c r="C59" s="1"/>
  <c r="F59" s="1"/>
  <c r="G59" s="1"/>
  <c r="I59" s="1"/>
  <c r="C60" s="1"/>
  <c r="F60" s="1"/>
  <c r="G60" s="1"/>
  <c r="I60" s="1"/>
  <c r="C61" s="1"/>
  <c r="F61" s="1"/>
  <c r="G61" s="1"/>
  <c r="I61" s="1"/>
  <c r="C62" s="1"/>
  <c r="F62" s="1"/>
  <c r="G62" s="1"/>
  <c r="I62" s="1"/>
  <c r="C63" s="1"/>
  <c r="F63" s="1"/>
  <c r="G63" s="1"/>
  <c r="I63" s="1"/>
  <c r="C64" s="1"/>
  <c r="F64" s="1"/>
  <c r="G64" s="1"/>
  <c r="I64" s="1"/>
  <c r="C65" s="1"/>
  <c r="F65" s="1"/>
  <c r="G65" s="1"/>
  <c r="I65" s="1"/>
  <c r="C66" s="1"/>
  <c r="F66" s="1"/>
  <c r="G66" s="1"/>
  <c r="I66" s="1"/>
  <c r="C67" s="1"/>
  <c r="F67" s="1"/>
  <c r="G67" s="1"/>
  <c r="I67" s="1"/>
  <c r="C68" s="1"/>
  <c r="F68" s="1"/>
  <c r="G68" s="1"/>
  <c r="I68" s="1"/>
  <c r="C69" s="1"/>
  <c r="F69" s="1"/>
  <c r="G69" s="1"/>
  <c r="I69" s="1"/>
  <c r="C70" s="1"/>
  <c r="F70" s="1"/>
  <c r="G70" s="1"/>
  <c r="I70" s="1"/>
  <c r="C71" s="1"/>
  <c r="F71" s="1"/>
  <c r="G71" s="1"/>
  <c r="I71" s="1"/>
  <c r="C72" s="1"/>
  <c r="F72" s="1"/>
  <c r="G72" s="1"/>
  <c r="I72" s="1"/>
  <c r="C73" s="1"/>
  <c r="F73" s="1"/>
  <c r="G73" s="1"/>
  <c r="I73" s="1"/>
  <c r="C74" s="1"/>
  <c r="F74" s="1"/>
  <c r="G74" s="1"/>
  <c r="I74" s="1"/>
  <c r="C75" s="1"/>
  <c r="F75" s="1"/>
  <c r="G75" s="1"/>
  <c r="I75" s="1"/>
  <c r="C76" s="1"/>
  <c r="F76" s="1"/>
  <c r="G76" s="1"/>
  <c r="I76" s="1"/>
  <c r="C77" s="1"/>
  <c r="F77" s="1"/>
  <c r="G77" s="1"/>
  <c r="I77" s="1"/>
  <c r="C78" s="1"/>
  <c r="F78" s="1"/>
  <c r="G78" s="1"/>
  <c r="I78" s="1"/>
  <c r="C79" s="1"/>
  <c r="F79" s="1"/>
  <c r="G79" s="1"/>
  <c r="I79" s="1"/>
  <c r="C80" s="1"/>
  <c r="F80" s="1"/>
  <c r="G80" s="1"/>
  <c r="I80" s="1"/>
  <c r="C81" s="1"/>
  <c r="F81" s="1"/>
  <c r="G81" s="1"/>
  <c r="I81" s="1"/>
  <c r="C82" s="1"/>
  <c r="F82" s="1"/>
  <c r="G82" s="1"/>
  <c r="I82" s="1"/>
  <c r="C83" s="1"/>
  <c r="F83" s="1"/>
  <c r="G83" s="1"/>
  <c r="I83" s="1"/>
  <c r="C84" s="1"/>
  <c r="F84" s="1"/>
  <c r="G84" s="1"/>
  <c r="I84" s="1"/>
  <c r="C85" s="1"/>
  <c r="F85" s="1"/>
  <c r="G85" s="1"/>
  <c r="I85" s="1"/>
  <c r="C86" s="1"/>
  <c r="F86" s="1"/>
  <c r="G86" s="1"/>
  <c r="I86" s="1"/>
  <c r="C87" s="1"/>
  <c r="F87" s="1"/>
  <c r="G87" s="1"/>
  <c r="I87" s="1"/>
  <c r="C88" s="1"/>
  <c r="F88" s="1"/>
  <c r="G88" s="1"/>
  <c r="I88" s="1"/>
  <c r="C89" s="1"/>
  <c r="F89" s="1"/>
  <c r="G89" s="1"/>
  <c r="I89" s="1"/>
  <c r="C90" s="1"/>
  <c r="F90" s="1"/>
  <c r="G90" s="1"/>
  <c r="I90" s="1"/>
  <c r="C91" s="1"/>
  <c r="F91" s="1"/>
  <c r="G91" s="1"/>
  <c r="I91" s="1"/>
  <c r="C92" s="1"/>
  <c r="F92" s="1"/>
  <c r="G92" s="1"/>
  <c r="I92" s="1"/>
  <c r="C93" s="1"/>
  <c r="F93" s="1"/>
  <c r="G93" s="1"/>
  <c r="I93" s="1"/>
  <c r="C94" s="1"/>
  <c r="F94" s="1"/>
  <c r="G94" s="1"/>
  <c r="I94" s="1"/>
  <c r="C95" s="1"/>
  <c r="F95" s="1"/>
  <c r="G95" s="1"/>
  <c r="I95" s="1"/>
  <c r="C96" s="1"/>
  <c r="F96" s="1"/>
  <c r="G96" s="1"/>
  <c r="I96" s="1"/>
  <c r="C97" s="1"/>
  <c r="F97" s="1"/>
  <c r="G97" s="1"/>
  <c r="I97" s="1"/>
  <c r="C98" s="1"/>
  <c r="F98" s="1"/>
  <c r="G98" s="1"/>
  <c r="I98" s="1"/>
  <c r="C99" s="1"/>
  <c r="F99" s="1"/>
  <c r="G99" s="1"/>
  <c r="I99" s="1"/>
  <c r="C100" s="1"/>
  <c r="F100" s="1"/>
  <c r="G100" s="1"/>
  <c r="I100" s="1"/>
  <c r="C101" s="1"/>
  <c r="F101" s="1"/>
  <c r="G101" s="1"/>
  <c r="I101" s="1"/>
  <c r="C102" s="1"/>
  <c r="F102" s="1"/>
  <c r="G102" s="1"/>
  <c r="I102" s="1"/>
  <c r="C103" s="1"/>
  <c r="F103" s="1"/>
  <c r="G103" s="1"/>
  <c r="I103" s="1"/>
  <c r="C104" s="1"/>
  <c r="F104" s="1"/>
  <c r="G104" s="1"/>
  <c r="I104" s="1"/>
  <c r="C105" s="1"/>
  <c r="F105" s="1"/>
  <c r="G105" s="1"/>
  <c r="I105" s="1"/>
  <c r="C106" s="1"/>
  <c r="F106" s="1"/>
  <c r="G106" s="1"/>
  <c r="I106" s="1"/>
  <c r="C107" s="1"/>
  <c r="F107" s="1"/>
  <c r="G107" s="1"/>
  <c r="I107" s="1"/>
  <c r="C108" s="1"/>
  <c r="F108" s="1"/>
  <c r="G108" s="1"/>
  <c r="I108" s="1"/>
  <c r="C109" s="1"/>
  <c r="F109" s="1"/>
  <c r="G109" s="1"/>
  <c r="I109" s="1"/>
  <c r="C110" s="1"/>
  <c r="F110" s="1"/>
  <c r="G110" s="1"/>
  <c r="I110" s="1"/>
  <c r="C111" s="1"/>
  <c r="F111" s="1"/>
  <c r="G111" s="1"/>
  <c r="I111" s="1"/>
  <c r="C112" s="1"/>
  <c r="F112" s="1"/>
  <c r="G112" s="1"/>
  <c r="I112" s="1"/>
  <c r="C113" s="1"/>
  <c r="F113" s="1"/>
  <c r="G113" s="1"/>
  <c r="I113" s="1"/>
  <c r="C114" s="1"/>
  <c r="F114" s="1"/>
  <c r="G114" s="1"/>
  <c r="I114" s="1"/>
  <c r="C115" s="1"/>
  <c r="F115" s="1"/>
  <c r="G115" s="1"/>
  <c r="I115" s="1"/>
  <c r="C116" s="1"/>
  <c r="F116" s="1"/>
  <c r="G116" s="1"/>
  <c r="I116" s="1"/>
  <c r="C117" s="1"/>
  <c r="F117" s="1"/>
  <c r="G117" s="1"/>
  <c r="I117" s="1"/>
  <c r="C118" s="1"/>
  <c r="F118" s="1"/>
  <c r="G118" s="1"/>
  <c r="I118" s="1"/>
  <c r="C119" s="1"/>
  <c r="F119" s="1"/>
  <c r="G119" s="1"/>
  <c r="I119" s="1"/>
  <c r="C120" s="1"/>
  <c r="F120" s="1"/>
  <c r="G120" s="1"/>
  <c r="I120" s="1"/>
  <c r="C121" s="1"/>
  <c r="F121" s="1"/>
  <c r="G121" s="1"/>
  <c r="I121" s="1"/>
  <c r="C122" s="1"/>
  <c r="F122" s="1"/>
  <c r="G122" s="1"/>
  <c r="I122" s="1"/>
  <c r="C123" s="1"/>
  <c r="F123" s="1"/>
  <c r="G123" s="1"/>
  <c r="I123" s="1"/>
  <c r="C124" s="1"/>
  <c r="F124" s="1"/>
  <c r="G124" s="1"/>
  <c r="I124" s="1"/>
  <c r="C125" s="1"/>
  <c r="F125" s="1"/>
  <c r="G125" s="1"/>
  <c r="I125" s="1"/>
  <c r="C126" s="1"/>
  <c r="F126" s="1"/>
  <c r="G126" s="1"/>
  <c r="I126" s="1"/>
  <c r="C127" s="1"/>
  <c r="F127" s="1"/>
  <c r="G127" s="1"/>
  <c r="I127" s="1"/>
  <c r="C128" s="1"/>
  <c r="F128" s="1"/>
  <c r="G128" s="1"/>
  <c r="I128" s="1"/>
  <c r="C129" s="1"/>
  <c r="F129" s="1"/>
  <c r="G129" s="1"/>
  <c r="I129" s="1"/>
  <c r="C130" s="1"/>
  <c r="F130" s="1"/>
  <c r="G130" s="1"/>
  <c r="I130" s="1"/>
  <c r="C131" s="1"/>
  <c r="F131" s="1"/>
  <c r="G131" s="1"/>
  <c r="I131" s="1"/>
  <c r="C132" s="1"/>
  <c r="F132" s="1"/>
  <c r="G132" s="1"/>
  <c r="I132" s="1"/>
  <c r="C133" s="1"/>
  <c r="F133" s="1"/>
  <c r="G133" s="1"/>
  <c r="I133" s="1"/>
  <c r="C134" s="1"/>
  <c r="F134" s="1"/>
  <c r="G134" s="1"/>
  <c r="I134" s="1"/>
  <c r="C135" s="1"/>
  <c r="F135" s="1"/>
  <c r="G135" s="1"/>
  <c r="I135" s="1"/>
  <c r="C136" s="1"/>
  <c r="F136" s="1"/>
  <c r="G136" s="1"/>
  <c r="I136" s="1"/>
  <c r="C137" s="1"/>
  <c r="F137" s="1"/>
  <c r="G137" s="1"/>
  <c r="I137" s="1"/>
  <c r="C138" s="1"/>
  <c r="F138" s="1"/>
  <c r="G138" s="1"/>
  <c r="I138" s="1"/>
  <c r="C139" s="1"/>
  <c r="F139" s="1"/>
  <c r="G139" s="1"/>
  <c r="I139" s="1"/>
  <c r="C140" s="1"/>
  <c r="F140" s="1"/>
  <c r="G140" s="1"/>
  <c r="I140" s="1"/>
  <c r="C141" s="1"/>
  <c r="F141" s="1"/>
  <c r="G141" s="1"/>
  <c r="I141" s="1"/>
  <c r="C142" s="1"/>
  <c r="F142" s="1"/>
  <c r="G142" s="1"/>
  <c r="I142" s="1"/>
  <c r="C143" s="1"/>
  <c r="F143" s="1"/>
  <c r="G143" s="1"/>
  <c r="I143" s="1"/>
  <c r="C144" s="1"/>
  <c r="F144" s="1"/>
  <c r="G144" s="1"/>
  <c r="I144" s="1"/>
  <c r="C145" s="1"/>
  <c r="F145" s="1"/>
  <c r="G145" s="1"/>
  <c r="I145" s="1"/>
  <c r="C146" s="1"/>
  <c r="F146" s="1"/>
  <c r="G146" s="1"/>
  <c r="I146" s="1"/>
  <c r="C147" s="1"/>
  <c r="F147" s="1"/>
  <c r="G147" s="1"/>
  <c r="I147" s="1"/>
  <c r="C148" s="1"/>
  <c r="F148" s="1"/>
  <c r="G148" s="1"/>
  <c r="I148" s="1"/>
  <c r="C149" s="1"/>
  <c r="F149" s="1"/>
  <c r="G149" s="1"/>
  <c r="I149" s="1"/>
  <c r="C150" s="1"/>
  <c r="F150" s="1"/>
  <c r="G150" s="1"/>
  <c r="I150" s="1"/>
  <c r="C151" s="1"/>
  <c r="F151" s="1"/>
  <c r="G151" s="1"/>
  <c r="I151" s="1"/>
  <c r="C152" s="1"/>
  <c r="F152" s="1"/>
  <c r="G152" s="1"/>
  <c r="I152" s="1"/>
  <c r="C153" s="1"/>
  <c r="F153" s="1"/>
  <c r="G153" s="1"/>
  <c r="I153" s="1"/>
  <c r="C154" s="1"/>
  <c r="F154" s="1"/>
  <c r="G154" s="1"/>
  <c r="I154" s="1"/>
  <c r="C155" s="1"/>
  <c r="F155" s="1"/>
  <c r="G155" s="1"/>
  <c r="I155" s="1"/>
  <c r="C156" s="1"/>
  <c r="F156" s="1"/>
  <c r="G156" s="1"/>
  <c r="I156" s="1"/>
  <c r="C157" s="1"/>
  <c r="F157" s="1"/>
  <c r="G157" s="1"/>
  <c r="I157" s="1"/>
  <c r="C158" s="1"/>
  <c r="F158" s="1"/>
  <c r="G158" s="1"/>
  <c r="I158" s="1"/>
  <c r="C159" s="1"/>
  <c r="F159" s="1"/>
  <c r="G159" s="1"/>
  <c r="I159" s="1"/>
  <c r="C160" s="1"/>
  <c r="F160" s="1"/>
  <c r="G160" s="1"/>
  <c r="I160" s="1"/>
  <c r="C161" s="1"/>
  <c r="F161" s="1"/>
  <c r="G161" s="1"/>
  <c r="I161" s="1"/>
  <c r="C162" s="1"/>
  <c r="F162" s="1"/>
  <c r="G162" s="1"/>
  <c r="I162" s="1"/>
  <c r="C163" s="1"/>
  <c r="F163" s="1"/>
  <c r="G163" s="1"/>
  <c r="I163" s="1"/>
  <c r="C164" s="1"/>
  <c r="F164" s="1"/>
  <c r="G164" s="1"/>
  <c r="I164" s="1"/>
  <c r="C165" s="1"/>
  <c r="F165" s="1"/>
  <c r="G165" s="1"/>
  <c r="I165" s="1"/>
  <c r="C166" s="1"/>
  <c r="F166" s="1"/>
  <c r="G166" s="1"/>
  <c r="I166" s="1"/>
  <c r="C167" s="1"/>
  <c r="F167" s="1"/>
  <c r="G167" s="1"/>
  <c r="I167" s="1"/>
  <c r="C168" s="1"/>
  <c r="F168" s="1"/>
  <c r="G168" s="1"/>
  <c r="I168" s="1"/>
  <c r="C169" s="1"/>
  <c r="F169" s="1"/>
  <c r="G169" s="1"/>
  <c r="I169" s="1"/>
  <c r="C170" s="1"/>
  <c r="F170" s="1"/>
  <c r="G170" s="1"/>
  <c r="I170" s="1"/>
  <c r="C171" s="1"/>
  <c r="F171" s="1"/>
  <c r="G171" s="1"/>
  <c r="I171" s="1"/>
  <c r="C172" s="1"/>
  <c r="F172" s="1"/>
  <c r="G172" s="1"/>
  <c r="I172" s="1"/>
  <c r="C173" s="1"/>
  <c r="F173" s="1"/>
  <c r="G173" s="1"/>
  <c r="I173" s="1"/>
  <c r="C174" s="1"/>
  <c r="F174" s="1"/>
  <c r="G174" s="1"/>
  <c r="I174" s="1"/>
  <c r="C175" s="1"/>
  <c r="F175" s="1"/>
  <c r="G175" s="1"/>
  <c r="I175" s="1"/>
  <c r="C176" s="1"/>
  <c r="F176" s="1"/>
  <c r="G176" s="1"/>
  <c r="I176" s="1"/>
  <c r="C177" s="1"/>
  <c r="F177" s="1"/>
  <c r="G177" s="1"/>
  <c r="I177" s="1"/>
  <c r="C178" s="1"/>
  <c r="F178" s="1"/>
  <c r="G178" s="1"/>
  <c r="I178" s="1"/>
  <c r="C179" s="1"/>
  <c r="F179" s="1"/>
  <c r="G179" s="1"/>
  <c r="I179" s="1"/>
  <c r="C180" s="1"/>
  <c r="F180" s="1"/>
  <c r="G180" s="1"/>
  <c r="I180" s="1"/>
  <c r="C181" s="1"/>
  <c r="F181" s="1"/>
  <c r="G181" s="1"/>
  <c r="I181" s="1"/>
  <c r="C182" s="1"/>
  <c r="F182" s="1"/>
  <c r="G182" s="1"/>
  <c r="I182" s="1"/>
  <c r="C183" s="1"/>
  <c r="F183" s="1"/>
  <c r="G183" s="1"/>
  <c r="I183" s="1"/>
  <c r="C184" s="1"/>
  <c r="F184" s="1"/>
  <c r="G184" s="1"/>
  <c r="I184" s="1"/>
  <c r="C185" s="1"/>
  <c r="F185" s="1"/>
  <c r="G185" s="1"/>
  <c r="I185" s="1"/>
  <c r="C186" s="1"/>
  <c r="F186" s="1"/>
  <c r="G186" s="1"/>
  <c r="I186" s="1"/>
  <c r="C187" s="1"/>
  <c r="F187" s="1"/>
  <c r="G187" s="1"/>
  <c r="I187" s="1"/>
  <c r="C188" s="1"/>
  <c r="F188" s="1"/>
  <c r="G188" s="1"/>
  <c r="I188" s="1"/>
  <c r="C189" s="1"/>
  <c r="F189" s="1"/>
  <c r="G189" s="1"/>
  <c r="I189" s="1"/>
  <c r="C190" s="1"/>
  <c r="F190" s="1"/>
  <c r="G190" s="1"/>
  <c r="I190" s="1"/>
  <c r="C191" s="1"/>
  <c r="F191" s="1"/>
  <c r="G191" s="1"/>
  <c r="I191" s="1"/>
  <c r="C192" s="1"/>
  <c r="F192" s="1"/>
  <c r="G192" s="1"/>
  <c r="I192" s="1"/>
  <c r="C193" s="1"/>
  <c r="F193" s="1"/>
  <c r="G193" s="1"/>
  <c r="I193" s="1"/>
  <c r="C194" s="1"/>
  <c r="F194" s="1"/>
  <c r="G194" s="1"/>
  <c r="I194" s="1"/>
  <c r="C195" s="1"/>
  <c r="F195" s="1"/>
  <c r="G195" s="1"/>
  <c r="I195" s="1"/>
  <c r="C196" s="1"/>
  <c r="F196" s="1"/>
  <c r="G196" s="1"/>
  <c r="I196" s="1"/>
  <c r="C197" s="1"/>
  <c r="F197" s="1"/>
  <c r="G197" s="1"/>
  <c r="I197" s="1"/>
  <c r="C198" s="1"/>
  <c r="F198" s="1"/>
  <c r="G198" s="1"/>
  <c r="I198" s="1"/>
  <c r="C199" s="1"/>
  <c r="F199" s="1"/>
  <c r="G199" s="1"/>
  <c r="I199" s="1"/>
  <c r="C200" s="1"/>
  <c r="F200" s="1"/>
  <c r="G200" s="1"/>
  <c r="I200" s="1"/>
  <c r="C201" s="1"/>
  <c r="F201" s="1"/>
  <c r="G201" s="1"/>
  <c r="I201" s="1"/>
  <c r="C202" s="1"/>
  <c r="F202" s="1"/>
  <c r="G202" s="1"/>
  <c r="I202" s="1"/>
  <c r="C203" s="1"/>
  <c r="F203" s="1"/>
  <c r="G203" s="1"/>
  <c r="I203" s="1"/>
  <c r="C204" s="1"/>
  <c r="F204" s="1"/>
  <c r="G204" s="1"/>
  <c r="I204" s="1"/>
  <c r="C205" s="1"/>
  <c r="F205" s="1"/>
  <c r="G205" s="1"/>
  <c r="I205" s="1"/>
  <c r="C206" s="1"/>
  <c r="F206" s="1"/>
  <c r="G206" s="1"/>
  <c r="I206" s="1"/>
  <c r="C207" s="1"/>
  <c r="F207" s="1"/>
  <c r="G207" s="1"/>
  <c r="I207" s="1"/>
  <c r="C208" s="1"/>
  <c r="F208" s="1"/>
  <c r="G208" s="1"/>
  <c r="I208" s="1"/>
  <c r="C209" s="1"/>
  <c r="F209" s="1"/>
  <c r="G209" s="1"/>
  <c r="I209" s="1"/>
  <c r="C210" s="1"/>
  <c r="F210" s="1"/>
  <c r="G210" s="1"/>
  <c r="I210" s="1"/>
  <c r="C211" s="1"/>
  <c r="F211" s="1"/>
  <c r="G211" s="1"/>
  <c r="I211" s="1"/>
  <c r="C212" s="1"/>
  <c r="F212" s="1"/>
  <c r="G212" s="1"/>
  <c r="I212" s="1"/>
  <c r="C213" s="1"/>
  <c r="F213" s="1"/>
  <c r="G213" s="1"/>
  <c r="I213" s="1"/>
  <c r="C214" s="1"/>
  <c r="F214" s="1"/>
  <c r="G214" s="1"/>
  <c r="I214" s="1"/>
  <c r="C215" s="1"/>
  <c r="F215" s="1"/>
  <c r="G215" s="1"/>
  <c r="I215" s="1"/>
  <c r="C216" s="1"/>
  <c r="F216" s="1"/>
  <c r="G216" s="1"/>
  <c r="I216" s="1"/>
  <c r="C217" s="1"/>
  <c r="F217" s="1"/>
  <c r="G217" s="1"/>
  <c r="I217" s="1"/>
  <c r="C218" s="1"/>
  <c r="F218" s="1"/>
  <c r="G218" s="1"/>
  <c r="I218" s="1"/>
  <c r="C219" s="1"/>
  <c r="F219" s="1"/>
  <c r="G219" s="1"/>
  <c r="I219" s="1"/>
  <c r="C220" s="1"/>
  <c r="F220" s="1"/>
  <c r="G220" s="1"/>
  <c r="I220" s="1"/>
  <c r="C221" s="1"/>
  <c r="F221" s="1"/>
  <c r="G221" s="1"/>
  <c r="I221" s="1"/>
  <c r="C222" s="1"/>
  <c r="F222" s="1"/>
  <c r="G222" s="1"/>
  <c r="I222" s="1"/>
  <c r="C223" s="1"/>
  <c r="F223" s="1"/>
  <c r="G223" s="1"/>
  <c r="I223" s="1"/>
  <c r="C224" s="1"/>
  <c r="F224" s="1"/>
  <c r="G224" s="1"/>
  <c r="I224" s="1"/>
  <c r="C225" s="1"/>
  <c r="F225" s="1"/>
  <c r="G225" s="1"/>
  <c r="I225" s="1"/>
  <c r="C226" s="1"/>
  <c r="F226" s="1"/>
  <c r="G226" s="1"/>
  <c r="I226" s="1"/>
  <c r="C227" s="1"/>
  <c r="F227" s="1"/>
  <c r="G227" s="1"/>
  <c r="I227" s="1"/>
  <c r="C228" s="1"/>
  <c r="F228" s="1"/>
  <c r="G228" s="1"/>
  <c r="I228" s="1"/>
  <c r="C229" s="1"/>
  <c r="F229" s="1"/>
  <c r="G229" s="1"/>
  <c r="I229" s="1"/>
  <c r="C230" s="1"/>
  <c r="F230" s="1"/>
  <c r="G230" s="1"/>
  <c r="I230" s="1"/>
  <c r="C231" s="1"/>
  <c r="F231" s="1"/>
  <c r="G231" s="1"/>
  <c r="I231" s="1"/>
  <c r="C232" s="1"/>
  <c r="F232" s="1"/>
  <c r="G232" s="1"/>
  <c r="I232" s="1"/>
  <c r="C233" s="1"/>
  <c r="F233" s="1"/>
  <c r="G233" s="1"/>
  <c r="I233" s="1"/>
  <c r="C234" s="1"/>
  <c r="F234" s="1"/>
  <c r="G234" s="1"/>
  <c r="I234" s="1"/>
  <c r="C235" s="1"/>
  <c r="F235" s="1"/>
  <c r="G235" s="1"/>
  <c r="I235" s="1"/>
  <c r="C236" s="1"/>
  <c r="F236" s="1"/>
  <c r="G236" s="1"/>
  <c r="I236" s="1"/>
  <c r="C237" s="1"/>
  <c r="F237" s="1"/>
  <c r="G237" s="1"/>
  <c r="I237" s="1"/>
  <c r="C238" s="1"/>
  <c r="F238" s="1"/>
  <c r="G238" s="1"/>
  <c r="I238" s="1"/>
  <c r="C239" s="1"/>
  <c r="F239" s="1"/>
  <c r="G239" s="1"/>
  <c r="I239" s="1"/>
  <c r="C240" s="1"/>
  <c r="F240" s="1"/>
  <c r="G240" s="1"/>
  <c r="I240" s="1"/>
  <c r="C241" s="1"/>
  <c r="F241" s="1"/>
  <c r="G241" s="1"/>
  <c r="I241" s="1"/>
  <c r="C242" s="1"/>
  <c r="F242" s="1"/>
  <c r="G242" s="1"/>
  <c r="I242" s="1"/>
  <c r="C243" s="1"/>
  <c r="F243" s="1"/>
  <c r="G243" s="1"/>
  <c r="I243" s="1"/>
  <c r="C244" s="1"/>
  <c r="F244" s="1"/>
  <c r="G244" s="1"/>
  <c r="I244" s="1"/>
  <c r="C245" s="1"/>
  <c r="F245" s="1"/>
  <c r="G245" s="1"/>
  <c r="I245" s="1"/>
  <c r="C246" s="1"/>
  <c r="F246" s="1"/>
  <c r="G246" s="1"/>
  <c r="I246" s="1"/>
  <c r="C247" s="1"/>
  <c r="F247" s="1"/>
  <c r="G247" s="1"/>
  <c r="I247" s="1"/>
  <c r="C248" s="1"/>
  <c r="F248" s="1"/>
  <c r="G248" s="1"/>
  <c r="I248" s="1"/>
  <c r="C249" s="1"/>
  <c r="F249" s="1"/>
  <c r="G249" s="1"/>
  <c r="I249" s="1"/>
  <c r="C250" s="1"/>
  <c r="F250" s="1"/>
  <c r="G250" s="1"/>
  <c r="I250" s="1"/>
  <c r="C251" s="1"/>
  <c r="F251" s="1"/>
  <c r="G251" s="1"/>
  <c r="I251" s="1"/>
  <c r="C252" s="1"/>
  <c r="F252" s="1"/>
  <c r="G252" s="1"/>
  <c r="I252" s="1"/>
  <c r="C253" s="1"/>
  <c r="F253" s="1"/>
  <c r="G253" s="1"/>
  <c r="I253" s="1"/>
  <c r="C254" s="1"/>
  <c r="F254" s="1"/>
  <c r="G254" s="1"/>
  <c r="I254" s="1"/>
  <c r="C255" s="1"/>
  <c r="F255" s="1"/>
  <c r="G255" s="1"/>
  <c r="I255" s="1"/>
  <c r="C256" s="1"/>
  <c r="F256" s="1"/>
  <c r="G256" s="1"/>
  <c r="I256" s="1"/>
  <c r="C257" s="1"/>
  <c r="F257" s="1"/>
  <c r="G257" s="1"/>
  <c r="I257" s="1"/>
  <c r="C258" s="1"/>
  <c r="F258" s="1"/>
  <c r="G258" s="1"/>
  <c r="I258" s="1"/>
  <c r="C259" s="1"/>
  <c r="F259" s="1"/>
  <c r="G259" s="1"/>
  <c r="I259" s="1"/>
  <c r="C260" s="1"/>
  <c r="F260" s="1"/>
  <c r="G260" s="1"/>
  <c r="I260" s="1"/>
  <c r="C261" s="1"/>
  <c r="F261" s="1"/>
  <c r="G261" s="1"/>
  <c r="I261" s="1"/>
  <c r="C262" s="1"/>
  <c r="F262" s="1"/>
  <c r="G262" s="1"/>
  <c r="I262" s="1"/>
  <c r="C263" s="1"/>
  <c r="F263" s="1"/>
  <c r="G263" s="1"/>
  <c r="I263" s="1"/>
  <c r="C264" s="1"/>
  <c r="F264" s="1"/>
  <c r="G264" s="1"/>
  <c r="I264" s="1"/>
  <c r="C265" s="1"/>
  <c r="F265" s="1"/>
  <c r="G265" s="1"/>
  <c r="I265" s="1"/>
  <c r="C266" s="1"/>
  <c r="F266" s="1"/>
  <c r="G266" s="1"/>
  <c r="I266" s="1"/>
  <c r="C267" s="1"/>
  <c r="F267" s="1"/>
  <c r="G267" s="1"/>
  <c r="I267" s="1"/>
  <c r="C268" s="1"/>
  <c r="F268" s="1"/>
  <c r="G268" s="1"/>
  <c r="I268" s="1"/>
  <c r="C269" s="1"/>
  <c r="F269" s="1"/>
  <c r="G269" s="1"/>
  <c r="I269" s="1"/>
  <c r="C270" s="1"/>
  <c r="F270" s="1"/>
  <c r="G270" s="1"/>
  <c r="I270" s="1"/>
  <c r="C271" s="1"/>
  <c r="F271" s="1"/>
  <c r="G271" s="1"/>
  <c r="I271" s="1"/>
  <c r="C272" s="1"/>
  <c r="F272" s="1"/>
  <c r="G272" s="1"/>
  <c r="I272" s="1"/>
  <c r="C273" s="1"/>
  <c r="F273" s="1"/>
  <c r="G273" s="1"/>
  <c r="I273" s="1"/>
  <c r="C274" s="1"/>
  <c r="F274" s="1"/>
  <c r="G274" s="1"/>
  <c r="I274" s="1"/>
  <c r="C275" s="1"/>
  <c r="F275" s="1"/>
  <c r="G275" s="1"/>
  <c r="I275" s="1"/>
  <c r="C276" s="1"/>
  <c r="F276" s="1"/>
  <c r="G276" s="1"/>
  <c r="I276" s="1"/>
  <c r="C277" s="1"/>
  <c r="F277" s="1"/>
  <c r="G277" s="1"/>
  <c r="I277" s="1"/>
  <c r="C278" s="1"/>
  <c r="F278" s="1"/>
  <c r="G278" s="1"/>
  <c r="I278" s="1"/>
  <c r="C279" s="1"/>
  <c r="F279" s="1"/>
  <c r="G279" s="1"/>
  <c r="I279" s="1"/>
  <c r="C280" s="1"/>
  <c r="F280" s="1"/>
  <c r="G280" s="1"/>
  <c r="I280" s="1"/>
  <c r="C281" s="1"/>
  <c r="F281" s="1"/>
  <c r="G281" s="1"/>
  <c r="I281" s="1"/>
  <c r="C282" s="1"/>
  <c r="F282" s="1"/>
  <c r="G282" s="1"/>
  <c r="I282" s="1"/>
  <c r="C283" s="1"/>
  <c r="F283" s="1"/>
  <c r="G283" s="1"/>
  <c r="I283" s="1"/>
  <c r="C284" s="1"/>
  <c r="F284" s="1"/>
  <c r="G284" s="1"/>
  <c r="I284" s="1"/>
  <c r="C285" s="1"/>
  <c r="F285" s="1"/>
  <c r="G285" s="1"/>
  <c r="I285" s="1"/>
  <c r="C286" s="1"/>
  <c r="F286" s="1"/>
  <c r="G286" s="1"/>
  <c r="I286" s="1"/>
  <c r="C287" s="1"/>
  <c r="F287" s="1"/>
  <c r="G287" s="1"/>
  <c r="I287" s="1"/>
  <c r="C288" s="1"/>
  <c r="F288" s="1"/>
  <c r="G288" s="1"/>
  <c r="I288" s="1"/>
  <c r="C289" s="1"/>
  <c r="F289" s="1"/>
  <c r="G289" s="1"/>
  <c r="I289" s="1"/>
  <c r="C290" s="1"/>
  <c r="F290" s="1"/>
  <c r="G290" s="1"/>
  <c r="I290" s="1"/>
  <c r="C291" s="1"/>
  <c r="F291" s="1"/>
  <c r="G291" s="1"/>
  <c r="I291" s="1"/>
  <c r="C292" s="1"/>
  <c r="F292" s="1"/>
  <c r="G292" s="1"/>
  <c r="I292" s="1"/>
  <c r="C293" s="1"/>
  <c r="F293" s="1"/>
  <c r="G293" s="1"/>
  <c r="I293" s="1"/>
  <c r="C294" s="1"/>
  <c r="F294" s="1"/>
  <c r="G294" s="1"/>
  <c r="I294" s="1"/>
  <c r="C295" s="1"/>
  <c r="F295" s="1"/>
  <c r="G295" s="1"/>
  <c r="I295" s="1"/>
  <c r="C296" s="1"/>
  <c r="F296" s="1"/>
  <c r="G296" s="1"/>
  <c r="I296" s="1"/>
  <c r="C297" s="1"/>
  <c r="F297" s="1"/>
  <c r="G297" s="1"/>
  <c r="I297" s="1"/>
  <c r="C298" s="1"/>
  <c r="F298" s="1"/>
  <c r="G298" s="1"/>
  <c r="I298" s="1"/>
  <c r="C299" s="1"/>
  <c r="F299" s="1"/>
  <c r="G299" s="1"/>
  <c r="I299" s="1"/>
  <c r="C300" s="1"/>
  <c r="F300" s="1"/>
  <c r="G300" s="1"/>
  <c r="I300" s="1"/>
  <c r="C301" s="1"/>
  <c r="F301" s="1"/>
  <c r="G301" s="1"/>
  <c r="I301" s="1"/>
  <c r="C302" s="1"/>
  <c r="F302" s="1"/>
  <c r="G302" s="1"/>
  <c r="I302" s="1"/>
  <c r="C303" s="1"/>
  <c r="F303" s="1"/>
  <c r="G303" s="1"/>
  <c r="I303" s="1"/>
  <c r="C304" s="1"/>
  <c r="F304" s="1"/>
  <c r="G304" s="1"/>
  <c r="I304" s="1"/>
  <c r="C305" s="1"/>
  <c r="F305" s="1"/>
  <c r="G305" s="1"/>
  <c r="I305" s="1"/>
  <c r="C306" s="1"/>
  <c r="F306" s="1"/>
  <c r="G306" s="1"/>
  <c r="I306" s="1"/>
  <c r="C307" s="1"/>
  <c r="F307" s="1"/>
  <c r="G307" s="1"/>
  <c r="I307" s="1"/>
  <c r="C308" s="1"/>
  <c r="F308" s="1"/>
  <c r="G308" s="1"/>
  <c r="I308" s="1"/>
  <c r="C309" s="1"/>
  <c r="F309" s="1"/>
  <c r="G309" s="1"/>
  <c r="I309" s="1"/>
  <c r="C310" s="1"/>
  <c r="F310" s="1"/>
  <c r="G310" s="1"/>
  <c r="I310" s="1"/>
  <c r="C311" s="1"/>
  <c r="F311" s="1"/>
  <c r="G311" s="1"/>
  <c r="I311" s="1"/>
  <c r="C312" s="1"/>
  <c r="F312" s="1"/>
  <c r="G312" s="1"/>
  <c r="I312" s="1"/>
  <c r="C313" s="1"/>
  <c r="F313" s="1"/>
  <c r="G313" s="1"/>
  <c r="I313" s="1"/>
  <c r="C314" s="1"/>
  <c r="F314" s="1"/>
  <c r="G314" s="1"/>
  <c r="I314" s="1"/>
  <c r="C315" s="1"/>
  <c r="F315" s="1"/>
  <c r="G315" s="1"/>
  <c r="I315" s="1"/>
  <c r="C316" s="1"/>
  <c r="F316" s="1"/>
  <c r="G316" s="1"/>
  <c r="I316" s="1"/>
  <c r="C317" s="1"/>
  <c r="F317" s="1"/>
  <c r="G317" s="1"/>
  <c r="I317" s="1"/>
  <c r="C318" s="1"/>
  <c r="F318" s="1"/>
  <c r="G318" s="1"/>
  <c r="I318" s="1"/>
  <c r="C319" s="1"/>
  <c r="F319" s="1"/>
  <c r="G319" s="1"/>
  <c r="I319" s="1"/>
  <c r="C320" s="1"/>
  <c r="F320" s="1"/>
  <c r="G320" s="1"/>
  <c r="I320" s="1"/>
  <c r="C321" s="1"/>
  <c r="F321" s="1"/>
  <c r="G321" s="1"/>
  <c r="I321" s="1"/>
  <c r="C322" s="1"/>
  <c r="F322" s="1"/>
  <c r="G322" s="1"/>
  <c r="I322" s="1"/>
  <c r="C323" s="1"/>
  <c r="F323" s="1"/>
  <c r="G323" s="1"/>
  <c r="I323" s="1"/>
  <c r="C324" s="1"/>
  <c r="F324" s="1"/>
  <c r="G324" s="1"/>
  <c r="I324" s="1"/>
  <c r="C325" s="1"/>
  <c r="F325" s="1"/>
  <c r="G325" s="1"/>
  <c r="I325" s="1"/>
  <c r="C326" s="1"/>
  <c r="F326" s="1"/>
  <c r="G326" s="1"/>
  <c r="I326" s="1"/>
  <c r="C327" s="1"/>
  <c r="F327" s="1"/>
  <c r="G327" s="1"/>
  <c r="I327" s="1"/>
  <c r="C328" s="1"/>
  <c r="F328" s="1"/>
  <c r="G328" s="1"/>
  <c r="I328" s="1"/>
  <c r="C329" s="1"/>
  <c r="F329" s="1"/>
  <c r="G329" s="1"/>
  <c r="I329" s="1"/>
  <c r="C330" s="1"/>
  <c r="F330" s="1"/>
  <c r="G330" s="1"/>
  <c r="I330" s="1"/>
  <c r="C331" s="1"/>
  <c r="F331" s="1"/>
  <c r="G331" s="1"/>
  <c r="I331" s="1"/>
  <c r="C332" s="1"/>
  <c r="F332" s="1"/>
  <c r="G332" s="1"/>
  <c r="I332" s="1"/>
  <c r="C333" s="1"/>
  <c r="F333" s="1"/>
  <c r="G333" s="1"/>
  <c r="I333" s="1"/>
  <c r="C334" s="1"/>
  <c r="F334" s="1"/>
  <c r="G334" s="1"/>
  <c r="I334" s="1"/>
  <c r="C335" s="1"/>
  <c r="F335" s="1"/>
  <c r="G335" s="1"/>
  <c r="I335" s="1"/>
  <c r="C336" s="1"/>
  <c r="F336" s="1"/>
  <c r="G336" s="1"/>
  <c r="I336" s="1"/>
  <c r="C337" s="1"/>
  <c r="F337" s="1"/>
  <c r="G337" s="1"/>
  <c r="I337" s="1"/>
  <c r="C338" s="1"/>
  <c r="F338" s="1"/>
  <c r="G338" s="1"/>
  <c r="I338" s="1"/>
  <c r="C339" s="1"/>
  <c r="F339" s="1"/>
  <c r="G339" s="1"/>
  <c r="I339" s="1"/>
  <c r="C340" s="1"/>
  <c r="F340" s="1"/>
  <c r="G340" s="1"/>
  <c r="I340" s="1"/>
  <c r="C341" s="1"/>
  <c r="F341" s="1"/>
  <c r="G341" s="1"/>
  <c r="I341" s="1"/>
  <c r="C342" s="1"/>
  <c r="F342" s="1"/>
  <c r="G342" s="1"/>
  <c r="I342" s="1"/>
  <c r="C343" s="1"/>
  <c r="F343" s="1"/>
  <c r="G343" s="1"/>
  <c r="I343" s="1"/>
  <c r="C344" s="1"/>
  <c r="F344" s="1"/>
  <c r="G344" s="1"/>
  <c r="I344" s="1"/>
  <c r="C345" s="1"/>
  <c r="F345" s="1"/>
  <c r="G345" s="1"/>
  <c r="I345" s="1"/>
  <c r="C346" s="1"/>
  <c r="F346" s="1"/>
  <c r="G346" s="1"/>
  <c r="I346" s="1"/>
  <c r="C347" s="1"/>
  <c r="F347" s="1"/>
  <c r="G347" s="1"/>
  <c r="I347" s="1"/>
  <c r="C348" s="1"/>
  <c r="F348" s="1"/>
  <c r="G348" s="1"/>
  <c r="I348" s="1"/>
  <c r="C349" s="1"/>
  <c r="F349" s="1"/>
  <c r="G349" s="1"/>
  <c r="I349" s="1"/>
  <c r="C350" s="1"/>
  <c r="F350" s="1"/>
  <c r="G350" s="1"/>
  <c r="I350" s="1"/>
  <c r="C351" s="1"/>
  <c r="F351" s="1"/>
  <c r="G351" s="1"/>
  <c r="I351" s="1"/>
  <c r="C352" s="1"/>
  <c r="F352" s="1"/>
  <c r="G352" s="1"/>
  <c r="I352" s="1"/>
  <c r="C353" s="1"/>
  <c r="F353" s="1"/>
  <c r="G353" s="1"/>
  <c r="I353" s="1"/>
  <c r="C354" s="1"/>
  <c r="F354" s="1"/>
  <c r="G354" s="1"/>
  <c r="I354" s="1"/>
  <c r="C355" s="1"/>
  <c r="F355" s="1"/>
  <c r="G355" s="1"/>
  <c r="I355" s="1"/>
  <c r="C356" s="1"/>
  <c r="F356" s="1"/>
  <c r="G356" s="1"/>
  <c r="I356" s="1"/>
  <c r="C357" s="1"/>
  <c r="F357" s="1"/>
  <c r="G357" s="1"/>
  <c r="I357" s="1"/>
  <c r="C358" s="1"/>
  <c r="F358" s="1"/>
  <c r="G358" s="1"/>
  <c r="I358" s="1"/>
  <c r="C359" s="1"/>
  <c r="F359" s="1"/>
  <c r="G359" s="1"/>
  <c r="I359" s="1"/>
  <c r="C360" s="1"/>
  <c r="F360" s="1"/>
  <c r="G360" s="1"/>
  <c r="I360" s="1"/>
  <c r="C361" s="1"/>
  <c r="F361" s="1"/>
  <c r="G361" s="1"/>
  <c r="I361" s="1"/>
  <c r="C362" s="1"/>
  <c r="F362" s="1"/>
  <c r="G362" s="1"/>
  <c r="I362" s="1"/>
  <c r="C363" s="1"/>
  <c r="F363" s="1"/>
  <c r="G363" s="1"/>
  <c r="I363" s="1"/>
  <c r="C364" s="1"/>
  <c r="F364" s="1"/>
  <c r="G364" s="1"/>
  <c r="I364" s="1"/>
  <c r="C365" s="1"/>
  <c r="F365" s="1"/>
  <c r="G365" s="1"/>
  <c r="I365" s="1"/>
  <c r="C366" s="1"/>
  <c r="F366" s="1"/>
  <c r="G366" s="1"/>
  <c r="I366" s="1"/>
  <c r="C367" s="1"/>
  <c r="F367" s="1"/>
  <c r="G367" s="1"/>
  <c r="I367" s="1"/>
  <c r="C368" s="1"/>
  <c r="F368" s="1"/>
  <c r="G368" s="1"/>
  <c r="I368" s="1"/>
  <c r="C369" s="1"/>
  <c r="F369" s="1"/>
  <c r="G369" s="1"/>
  <c r="I369" s="1"/>
  <c r="C370" s="1"/>
  <c r="F370" s="1"/>
  <c r="G370" s="1"/>
  <c r="I370" s="1"/>
  <c r="C371" s="1"/>
  <c r="F371" s="1"/>
  <c r="G371" s="1"/>
  <c r="I371" s="1"/>
  <c r="C372" s="1"/>
  <c r="F372" s="1"/>
  <c r="G372" s="1"/>
  <c r="I372" s="1"/>
  <c r="C373" s="1"/>
  <c r="F373" s="1"/>
  <c r="G373" s="1"/>
  <c r="I373" s="1"/>
  <c r="C374" s="1"/>
  <c r="F374" s="1"/>
  <c r="G374" s="1"/>
  <c r="I374" s="1"/>
  <c r="C375" s="1"/>
  <c r="F375" s="1"/>
  <c r="G375" s="1"/>
  <c r="I375" s="1"/>
  <c r="C376" s="1"/>
  <c r="F376" s="1"/>
  <c r="G376" s="1"/>
  <c r="I376" s="1"/>
  <c r="C377" s="1"/>
  <c r="F377" s="1"/>
  <c r="G377" s="1"/>
  <c r="I377" s="1"/>
  <c r="C378" s="1"/>
  <c r="F378" s="1"/>
  <c r="G378" s="1"/>
  <c r="I378" s="1"/>
  <c r="C379" s="1"/>
  <c r="F379" s="1"/>
  <c r="G379" s="1"/>
  <c r="I379" s="1"/>
  <c r="C380" s="1"/>
  <c r="F380" s="1"/>
  <c r="G380" s="1"/>
  <c r="I380" s="1"/>
  <c r="C381" s="1"/>
  <c r="F381" s="1"/>
  <c r="G381" s="1"/>
  <c r="I381" s="1"/>
  <c r="C382" s="1"/>
  <c r="F382" s="1"/>
  <c r="G382" s="1"/>
  <c r="I382" s="1"/>
  <c r="C383" s="1"/>
  <c r="F383" s="1"/>
  <c r="G383" s="1"/>
  <c r="I383" s="1"/>
  <c r="C384" s="1"/>
  <c r="F384" s="1"/>
  <c r="G384" s="1"/>
  <c r="I384" s="1"/>
  <c r="C385" s="1"/>
  <c r="F385" s="1"/>
  <c r="G385" s="1"/>
  <c r="I385" s="1"/>
  <c r="C386" s="1"/>
  <c r="F386" s="1"/>
  <c r="G386" s="1"/>
  <c r="I386" s="1"/>
  <c r="C387" s="1"/>
  <c r="F387" s="1"/>
  <c r="G387" s="1"/>
  <c r="I387" s="1"/>
  <c r="C388" s="1"/>
  <c r="F388" s="1"/>
  <c r="G388" s="1"/>
  <c r="I388" s="1"/>
  <c r="C389" s="1"/>
  <c r="F389" s="1"/>
  <c r="G389" s="1"/>
  <c r="I389" s="1"/>
  <c r="C390" s="1"/>
  <c r="F390" s="1"/>
  <c r="G390" s="1"/>
  <c r="I390" s="1"/>
  <c r="C391" s="1"/>
  <c r="F391" s="1"/>
  <c r="G391" s="1"/>
  <c r="I391" s="1"/>
  <c r="C392" s="1"/>
  <c r="F392" s="1"/>
  <c r="G392" s="1"/>
  <c r="I392" s="1"/>
  <c r="C393" s="1"/>
  <c r="F393" s="1"/>
  <c r="G393" s="1"/>
  <c r="I393" s="1"/>
  <c r="C394" s="1"/>
  <c r="F394" s="1"/>
  <c r="G394" s="1"/>
  <c r="I394" s="1"/>
  <c r="C395" s="1"/>
  <c r="F395" s="1"/>
  <c r="G395" s="1"/>
  <c r="I395" s="1"/>
  <c r="C396" s="1"/>
  <c r="F396" s="1"/>
  <c r="G396" s="1"/>
  <c r="I396" s="1"/>
  <c r="C397" s="1"/>
  <c r="F397" s="1"/>
  <c r="G397" s="1"/>
  <c r="I397" s="1"/>
  <c r="C398" s="1"/>
  <c r="F398" s="1"/>
  <c r="G398" s="1"/>
  <c r="I398" s="1"/>
  <c r="C399" s="1"/>
  <c r="F399" s="1"/>
  <c r="G399" s="1"/>
  <c r="I399" s="1"/>
  <c r="C400" s="1"/>
  <c r="F400" s="1"/>
  <c r="G400" s="1"/>
  <c r="I400" s="1"/>
  <c r="C401" s="1"/>
  <c r="F401" s="1"/>
  <c r="G401" s="1"/>
  <c r="I401" s="1"/>
  <c r="C402" s="1"/>
  <c r="F402" s="1"/>
  <c r="G402" s="1"/>
  <c r="I402" s="1"/>
  <c r="C403" s="1"/>
  <c r="F403" s="1"/>
  <c r="G403" s="1"/>
  <c r="I403" s="1"/>
  <c r="C404" s="1"/>
  <c r="F404" s="1"/>
  <c r="G404" s="1"/>
  <c r="I404" s="1"/>
  <c r="C405" s="1"/>
  <c r="F405" s="1"/>
  <c r="G405" s="1"/>
  <c r="I405" s="1"/>
  <c r="C406" s="1"/>
  <c r="F406" s="1"/>
  <c r="G406" s="1"/>
  <c r="I406" s="1"/>
  <c r="C407" s="1"/>
  <c r="F407" s="1"/>
  <c r="G407" s="1"/>
  <c r="I407" s="1"/>
  <c r="C408" s="1"/>
  <c r="F408" s="1"/>
  <c r="G408" s="1"/>
  <c r="I408" s="1"/>
  <c r="C409" s="1"/>
  <c r="F409" s="1"/>
  <c r="G409" s="1"/>
  <c r="I409" s="1"/>
  <c r="C410" s="1"/>
  <c r="F410" s="1"/>
  <c r="G410" s="1"/>
  <c r="I410" s="1"/>
  <c r="C411" s="1"/>
  <c r="F411" s="1"/>
  <c r="G411" s="1"/>
  <c r="I411" s="1"/>
  <c r="C412" s="1"/>
  <c r="F412" s="1"/>
  <c r="G412" s="1"/>
  <c r="I412" s="1"/>
  <c r="C413" s="1"/>
  <c r="F413" s="1"/>
  <c r="G413" s="1"/>
  <c r="I413" s="1"/>
  <c r="C414" s="1"/>
  <c r="F414" s="1"/>
  <c r="G414" s="1"/>
  <c r="I414" s="1"/>
  <c r="C415" s="1"/>
  <c r="F415" s="1"/>
  <c r="G415" s="1"/>
  <c r="I415" s="1"/>
  <c r="C416" s="1"/>
  <c r="F416" s="1"/>
  <c r="G416" s="1"/>
  <c r="I416" s="1"/>
  <c r="C417" s="1"/>
  <c r="F417" s="1"/>
  <c r="G417" s="1"/>
  <c r="I417" s="1"/>
  <c r="C418" s="1"/>
  <c r="F418" s="1"/>
  <c r="G418" s="1"/>
  <c r="I418" s="1"/>
  <c r="C419" s="1"/>
  <c r="F419" s="1"/>
  <c r="G419" s="1"/>
  <c r="I419" s="1"/>
  <c r="C420" s="1"/>
  <c r="F420" s="1"/>
  <c r="G420" s="1"/>
  <c r="I420" s="1"/>
  <c r="C421" s="1"/>
  <c r="F421" s="1"/>
  <c r="G421" s="1"/>
  <c r="I421" s="1"/>
  <c r="C422" s="1"/>
  <c r="F422" s="1"/>
  <c r="G422" s="1"/>
  <c r="I422" s="1"/>
  <c r="C423" s="1"/>
  <c r="F423" s="1"/>
  <c r="G423" s="1"/>
  <c r="I423" s="1"/>
  <c r="C424" s="1"/>
  <c r="F424" s="1"/>
  <c r="G424" s="1"/>
  <c r="I424" s="1"/>
  <c r="C425" s="1"/>
  <c r="F425" s="1"/>
  <c r="G425" s="1"/>
  <c r="I425" s="1"/>
  <c r="C426" s="1"/>
  <c r="F426" s="1"/>
  <c r="G426" s="1"/>
  <c r="I426" s="1"/>
  <c r="C427" s="1"/>
  <c r="F427" s="1"/>
  <c r="G427" s="1"/>
  <c r="I427" s="1"/>
  <c r="C428" s="1"/>
  <c r="F428" s="1"/>
  <c r="G428" s="1"/>
  <c r="I428" s="1"/>
  <c r="C429" s="1"/>
  <c r="F429" s="1"/>
  <c r="G429" s="1"/>
  <c r="I429" s="1"/>
  <c r="C430" s="1"/>
  <c r="F430" s="1"/>
  <c r="G430" s="1"/>
  <c r="I430" s="1"/>
  <c r="C431" s="1"/>
  <c r="F431" s="1"/>
  <c r="G431" s="1"/>
  <c r="I431" s="1"/>
  <c r="C432" s="1"/>
  <c r="F432" s="1"/>
  <c r="G432" s="1"/>
  <c r="I432" s="1"/>
  <c r="C433" s="1"/>
  <c r="F433" s="1"/>
  <c r="G433" s="1"/>
  <c r="I433" s="1"/>
  <c r="C434" s="1"/>
  <c r="F434" s="1"/>
  <c r="G434" s="1"/>
  <c r="I434" s="1"/>
  <c r="C435" s="1"/>
  <c r="F435" s="1"/>
  <c r="G435" s="1"/>
  <c r="I435" s="1"/>
  <c r="C436" s="1"/>
  <c r="F436" s="1"/>
  <c r="G436" s="1"/>
  <c r="I436" s="1"/>
  <c r="C437" s="1"/>
  <c r="F437" s="1"/>
  <c r="G437" s="1"/>
  <c r="I437" s="1"/>
  <c r="C438" s="1"/>
  <c r="F438" s="1"/>
  <c r="G438" s="1"/>
  <c r="I438" s="1"/>
  <c r="C439" s="1"/>
  <c r="F439" s="1"/>
  <c r="G439" s="1"/>
  <c r="I439" s="1"/>
  <c r="C440" s="1"/>
  <c r="F440" s="1"/>
  <c r="G440" s="1"/>
  <c r="I440" s="1"/>
  <c r="C441" s="1"/>
  <c r="F441" s="1"/>
  <c r="G441" s="1"/>
  <c r="I441" s="1"/>
  <c r="C442" s="1"/>
  <c r="F442" s="1"/>
  <c r="G442" s="1"/>
  <c r="I442" s="1"/>
  <c r="C443" s="1"/>
  <c r="F443" s="1"/>
  <c r="G443" s="1"/>
  <c r="I443" s="1"/>
  <c r="C444" s="1"/>
  <c r="F444" s="1"/>
  <c r="G444" s="1"/>
  <c r="I444" s="1"/>
  <c r="C445" s="1"/>
  <c r="F445" s="1"/>
  <c r="G445" s="1"/>
  <c r="I445" s="1"/>
  <c r="C446" s="1"/>
  <c r="F446" s="1"/>
  <c r="G446" s="1"/>
  <c r="I446" s="1"/>
  <c r="C447" s="1"/>
  <c r="F447" s="1"/>
  <c r="G447" s="1"/>
  <c r="I447" s="1"/>
  <c r="C448" s="1"/>
  <c r="F448" s="1"/>
  <c r="G448" s="1"/>
  <c r="I448" s="1"/>
  <c r="C449" s="1"/>
  <c r="F449" s="1"/>
  <c r="G449" s="1"/>
  <c r="I449" s="1"/>
  <c r="C450" s="1"/>
  <c r="F450" s="1"/>
  <c r="G450" s="1"/>
  <c r="I450" s="1"/>
  <c r="C451" s="1"/>
  <c r="F451" s="1"/>
  <c r="G451" s="1"/>
  <c r="I451" s="1"/>
  <c r="C452" s="1"/>
  <c r="F452" s="1"/>
  <c r="G452" s="1"/>
  <c r="I452" s="1"/>
  <c r="C453" s="1"/>
  <c r="F453" s="1"/>
  <c r="G453" s="1"/>
  <c r="I453" s="1"/>
  <c r="C454" s="1"/>
  <c r="F454" s="1"/>
  <c r="G454" s="1"/>
  <c r="I454" s="1"/>
  <c r="C455" s="1"/>
  <c r="F455" s="1"/>
  <c r="G455" s="1"/>
  <c r="I455" s="1"/>
  <c r="C456" s="1"/>
  <c r="F456" s="1"/>
  <c r="G456" s="1"/>
  <c r="I456" s="1"/>
  <c r="C457" s="1"/>
  <c r="F457" s="1"/>
  <c r="G457" s="1"/>
  <c r="I457" s="1"/>
  <c r="C458" s="1"/>
  <c r="F458" s="1"/>
  <c r="G458" s="1"/>
  <c r="I458" s="1"/>
  <c r="C459" s="1"/>
  <c r="F459" s="1"/>
  <c r="G459" s="1"/>
  <c r="I459" s="1"/>
  <c r="C460" s="1"/>
  <c r="F460" s="1"/>
  <c r="G460" s="1"/>
  <c r="I460" s="1"/>
  <c r="C461" s="1"/>
  <c r="F461" s="1"/>
  <c r="G461" s="1"/>
  <c r="I461" s="1"/>
  <c r="C462" s="1"/>
  <c r="F462" s="1"/>
  <c r="G462" s="1"/>
  <c r="I462" s="1"/>
  <c r="C463" s="1"/>
  <c r="F463" s="1"/>
  <c r="G463" s="1"/>
  <c r="I463" s="1"/>
  <c r="C464" s="1"/>
  <c r="F464" s="1"/>
  <c r="G464" s="1"/>
  <c r="I464" s="1"/>
  <c r="C465" s="1"/>
  <c r="F465" s="1"/>
  <c r="G465" s="1"/>
  <c r="I465" s="1"/>
  <c r="C466" s="1"/>
  <c r="F466" s="1"/>
  <c r="G466" s="1"/>
  <c r="I466" s="1"/>
  <c r="C467" s="1"/>
  <c r="F467" s="1"/>
  <c r="G467" s="1"/>
  <c r="I467" s="1"/>
  <c r="C468" s="1"/>
  <c r="F468" s="1"/>
  <c r="G468" s="1"/>
  <c r="I468" s="1"/>
  <c r="C469" s="1"/>
  <c r="F469" s="1"/>
  <c r="G469" s="1"/>
  <c r="I469" s="1"/>
  <c r="C470" s="1"/>
  <c r="F470" s="1"/>
  <c r="G470" s="1"/>
  <c r="I470" s="1"/>
  <c r="C471" s="1"/>
  <c r="F471" s="1"/>
  <c r="G471" s="1"/>
  <c r="I471" s="1"/>
  <c r="C472" s="1"/>
  <c r="F472" s="1"/>
  <c r="G472" s="1"/>
  <c r="I472" s="1"/>
  <c r="C473" s="1"/>
  <c r="F473" s="1"/>
  <c r="G473" s="1"/>
  <c r="I473" s="1"/>
  <c r="C474" s="1"/>
  <c r="F474" s="1"/>
  <c r="G474" s="1"/>
  <c r="I474" s="1"/>
  <c r="C475" s="1"/>
  <c r="F475" s="1"/>
  <c r="G475" s="1"/>
  <c r="I475" s="1"/>
  <c r="C476" s="1"/>
  <c r="F476" s="1"/>
  <c r="G476" s="1"/>
  <c r="I476" s="1"/>
  <c r="C477" s="1"/>
  <c r="F477" s="1"/>
  <c r="G477" s="1"/>
  <c r="I477" s="1"/>
  <c r="C478" s="1"/>
  <c r="F478" s="1"/>
  <c r="G478" s="1"/>
  <c r="I478" s="1"/>
  <c r="C479" s="1"/>
  <c r="F479" s="1"/>
  <c r="G479" s="1"/>
  <c r="I479" s="1"/>
  <c r="C480" s="1"/>
  <c r="F480" s="1"/>
  <c r="G480" s="1"/>
  <c r="I480" s="1"/>
  <c r="C481" s="1"/>
  <c r="F481" s="1"/>
  <c r="G481" s="1"/>
  <c r="I481" s="1"/>
  <c r="C482" s="1"/>
  <c r="F482" s="1"/>
  <c r="G482" s="1"/>
  <c r="I482" s="1"/>
  <c r="C483" s="1"/>
  <c r="F483" s="1"/>
  <c r="G483" s="1"/>
  <c r="I483" s="1"/>
  <c r="C484" s="1"/>
  <c r="F484" s="1"/>
  <c r="G484" s="1"/>
  <c r="I484" s="1"/>
  <c r="C485" s="1"/>
  <c r="F485" s="1"/>
  <c r="G485" s="1"/>
  <c r="I485" s="1"/>
  <c r="C486" s="1"/>
  <c r="F486" s="1"/>
  <c r="G486" s="1"/>
  <c r="I486" s="1"/>
  <c r="C487" s="1"/>
  <c r="F487" s="1"/>
  <c r="G487" s="1"/>
  <c r="I487" s="1"/>
  <c r="C488" s="1"/>
  <c r="F488" s="1"/>
  <c r="G488" s="1"/>
  <c r="I488" s="1"/>
  <c r="C489" s="1"/>
  <c r="F489" s="1"/>
  <c r="G489" s="1"/>
  <c r="I489" s="1"/>
  <c r="C490" s="1"/>
  <c r="F490" s="1"/>
  <c r="G490" s="1"/>
  <c r="I490" s="1"/>
  <c r="C491" s="1"/>
  <c r="F491" s="1"/>
  <c r="G491" s="1"/>
  <c r="I491" s="1"/>
  <c r="C492" s="1"/>
  <c r="F492" s="1"/>
  <c r="G492" s="1"/>
  <c r="I492" s="1"/>
  <c r="C493" s="1"/>
  <c r="F493" s="1"/>
  <c r="G493" s="1"/>
  <c r="I493" s="1"/>
  <c r="C494" s="1"/>
  <c r="F494" s="1"/>
  <c r="G494" s="1"/>
  <c r="I494" s="1"/>
  <c r="C495" s="1"/>
  <c r="F495" s="1"/>
  <c r="G495" s="1"/>
  <c r="I495" s="1"/>
  <c r="C496" s="1"/>
  <c r="F496" s="1"/>
  <c r="G496" s="1"/>
  <c r="I496" s="1"/>
  <c r="C497" s="1"/>
  <c r="F497" s="1"/>
  <c r="G497" s="1"/>
  <c r="I497" s="1"/>
  <c r="C498" s="1"/>
  <c r="F498" s="1"/>
  <c r="G498" s="1"/>
  <c r="I498" s="1"/>
  <c r="C499" s="1"/>
  <c r="F499" s="1"/>
  <c r="G499" s="1"/>
  <c r="I499" s="1"/>
  <c r="C500" s="1"/>
  <c r="F500" s="1"/>
  <c r="G500" s="1"/>
  <c r="I500" s="1"/>
  <c r="C501" s="1"/>
  <c r="F501" s="1"/>
  <c r="G501" s="1"/>
  <c r="I501" s="1"/>
  <c r="C502" s="1"/>
  <c r="F502" s="1"/>
  <c r="G502" s="1"/>
  <c r="I502" s="1"/>
  <c r="C503" s="1"/>
  <c r="F503" s="1"/>
  <c r="G503" s="1"/>
  <c r="I503" s="1"/>
  <c r="C504" s="1"/>
  <c r="F504" s="1"/>
  <c r="G504" s="1"/>
  <c r="I504" s="1"/>
  <c r="C505" s="1"/>
  <c r="F505" s="1"/>
  <c r="G505" s="1"/>
  <c r="I505" s="1"/>
  <c r="C506" s="1"/>
  <c r="F506" s="1"/>
  <c r="G506" s="1"/>
  <c r="I506" s="1"/>
  <c r="C507" s="1"/>
  <c r="F507" s="1"/>
  <c r="G507" s="1"/>
  <c r="I507" s="1"/>
  <c r="C508" s="1"/>
  <c r="F508" s="1"/>
  <c r="G508" s="1"/>
  <c r="I508" s="1"/>
  <c r="C509" s="1"/>
  <c r="F509" s="1"/>
  <c r="G509" s="1"/>
  <c r="I509" s="1"/>
  <c r="C510" s="1"/>
  <c r="F510" s="1"/>
  <c r="G510" s="1"/>
  <c r="I510" s="1"/>
  <c r="C511" s="1"/>
  <c r="F511" s="1"/>
  <c r="G511" s="1"/>
  <c r="I511" s="1"/>
  <c r="C512" s="1"/>
  <c r="F512" s="1"/>
  <c r="G512" s="1"/>
  <c r="I512" s="1"/>
  <c r="C513" s="1"/>
  <c r="F513" s="1"/>
  <c r="G513" s="1"/>
  <c r="I513" s="1"/>
  <c r="C514" s="1"/>
  <c r="F514" s="1"/>
  <c r="G514" s="1"/>
  <c r="I514" s="1"/>
  <c r="C515" s="1"/>
  <c r="F515" s="1"/>
  <c r="G515" s="1"/>
  <c r="I515" s="1"/>
  <c r="C516" s="1"/>
  <c r="F516" s="1"/>
  <c r="G516" s="1"/>
  <c r="I516" s="1"/>
  <c r="C517" s="1"/>
  <c r="F517" s="1"/>
  <c r="G517" s="1"/>
  <c r="I517" s="1"/>
  <c r="C518" s="1"/>
  <c r="F518" s="1"/>
  <c r="G518" s="1"/>
  <c r="I518" s="1"/>
  <c r="C519" s="1"/>
  <c r="F519" s="1"/>
  <c r="G519" s="1"/>
  <c r="I519" s="1"/>
  <c r="C520" s="1"/>
  <c r="F520" s="1"/>
  <c r="G520" s="1"/>
  <c r="I520" s="1"/>
  <c r="C521" s="1"/>
  <c r="F521" s="1"/>
  <c r="G521" s="1"/>
  <c r="I521" s="1"/>
  <c r="C522" s="1"/>
  <c r="F522" s="1"/>
  <c r="G522" s="1"/>
  <c r="I522" s="1"/>
  <c r="C523" s="1"/>
  <c r="F523" s="1"/>
  <c r="G523" s="1"/>
  <c r="I523" s="1"/>
  <c r="C524" s="1"/>
  <c r="F524" s="1"/>
  <c r="G524" s="1"/>
  <c r="I524" s="1"/>
  <c r="C525" s="1"/>
  <c r="F525" s="1"/>
  <c r="G525" s="1"/>
  <c r="I525" s="1"/>
  <c r="C526" s="1"/>
  <c r="F526" s="1"/>
  <c r="G526" s="1"/>
  <c r="I526" s="1"/>
  <c r="C527" s="1"/>
  <c r="F527" s="1"/>
  <c r="G527" s="1"/>
  <c r="I527" s="1"/>
  <c r="C528" s="1"/>
  <c r="F528" s="1"/>
  <c r="G528" s="1"/>
  <c r="I528" s="1"/>
  <c r="C529" s="1"/>
  <c r="F529" s="1"/>
  <c r="G529" s="1"/>
  <c r="I529" s="1"/>
  <c r="C530" s="1"/>
  <c r="F530" s="1"/>
  <c r="G530" s="1"/>
  <c r="I530" s="1"/>
  <c r="C531" s="1"/>
  <c r="F531" s="1"/>
  <c r="G531" s="1"/>
  <c r="I531" s="1"/>
  <c r="C532" s="1"/>
  <c r="F532" s="1"/>
  <c r="G532" s="1"/>
  <c r="I532" s="1"/>
  <c r="C533" s="1"/>
  <c r="F533" s="1"/>
  <c r="G533" s="1"/>
  <c r="I533" s="1"/>
  <c r="C534" s="1"/>
  <c r="F534" s="1"/>
  <c r="G534" s="1"/>
  <c r="I534" s="1"/>
  <c r="C535" s="1"/>
  <c r="F535" s="1"/>
  <c r="G535" s="1"/>
  <c r="I535" s="1"/>
  <c r="C536" s="1"/>
  <c r="F536" s="1"/>
  <c r="G536" s="1"/>
  <c r="I536" s="1"/>
  <c r="C537" s="1"/>
  <c r="F537" s="1"/>
  <c r="G537" s="1"/>
  <c r="I537" s="1"/>
  <c r="C538" s="1"/>
  <c r="F538" s="1"/>
  <c r="G538" s="1"/>
  <c r="I538" s="1"/>
  <c r="C539" s="1"/>
  <c r="F539" s="1"/>
  <c r="G539" s="1"/>
  <c r="I539" s="1"/>
  <c r="C540" s="1"/>
  <c r="F540" s="1"/>
  <c r="G540" s="1"/>
  <c r="I540" s="1"/>
  <c r="C541" s="1"/>
  <c r="F541" s="1"/>
  <c r="G541" s="1"/>
  <c r="I541" s="1"/>
  <c r="C542" s="1"/>
  <c r="F542" s="1"/>
  <c r="G542" s="1"/>
  <c r="I542" s="1"/>
  <c r="C543" s="1"/>
  <c r="F543" s="1"/>
  <c r="G543" s="1"/>
  <c r="I543" s="1"/>
  <c r="C544" s="1"/>
  <c r="F544" s="1"/>
  <c r="G544" s="1"/>
  <c r="I544" s="1"/>
  <c r="C545" s="1"/>
  <c r="F545" s="1"/>
  <c r="G545" s="1"/>
  <c r="I545" s="1"/>
  <c r="C546" s="1"/>
  <c r="F546" s="1"/>
  <c r="G546" s="1"/>
  <c r="I546" s="1"/>
  <c r="C547" s="1"/>
  <c r="F547" s="1"/>
  <c r="G547" s="1"/>
  <c r="I547" s="1"/>
  <c r="C548" s="1"/>
  <c r="F548" s="1"/>
  <c r="G548" s="1"/>
  <c r="I548" s="1"/>
  <c r="C549" s="1"/>
  <c r="F549" s="1"/>
  <c r="G549" s="1"/>
  <c r="I549" s="1"/>
  <c r="C550" s="1"/>
  <c r="F550" s="1"/>
  <c r="G550" s="1"/>
  <c r="I550" s="1"/>
  <c r="C551" s="1"/>
  <c r="F551" s="1"/>
  <c r="G551" s="1"/>
  <c r="I551" s="1"/>
  <c r="C552" s="1"/>
  <c r="F552" s="1"/>
  <c r="G552" s="1"/>
  <c r="I552" s="1"/>
  <c r="C553" s="1"/>
  <c r="F553" s="1"/>
  <c r="G553" s="1"/>
  <c r="I553" s="1"/>
  <c r="C554" s="1"/>
  <c r="F554" s="1"/>
  <c r="G554" s="1"/>
  <c r="I554" s="1"/>
  <c r="C555" s="1"/>
  <c r="F555" s="1"/>
  <c r="G555" s="1"/>
  <c r="I555" s="1"/>
  <c r="C556" s="1"/>
  <c r="F556" s="1"/>
  <c r="G556" s="1"/>
  <c r="I556" s="1"/>
  <c r="C557" s="1"/>
  <c r="F557" s="1"/>
  <c r="G557" s="1"/>
  <c r="I557" s="1"/>
  <c r="C558" s="1"/>
  <c r="F558" s="1"/>
  <c r="G558" s="1"/>
  <c r="I558" s="1"/>
  <c r="C559" s="1"/>
  <c r="F559" s="1"/>
  <c r="G559" s="1"/>
  <c r="I559" s="1"/>
  <c r="C560" s="1"/>
  <c r="F560" s="1"/>
  <c r="G560" s="1"/>
  <c r="I560" s="1"/>
  <c r="C561" s="1"/>
  <c r="F561" s="1"/>
  <c r="G561" s="1"/>
  <c r="I561" s="1"/>
  <c r="C562" s="1"/>
  <c r="F562" s="1"/>
  <c r="G562" s="1"/>
  <c r="I562" s="1"/>
  <c r="C563" s="1"/>
  <c r="F563" s="1"/>
  <c r="G563" s="1"/>
  <c r="I563" s="1"/>
  <c r="C564" s="1"/>
  <c r="F564" s="1"/>
  <c r="G564" s="1"/>
  <c r="I564" s="1"/>
  <c r="C565" s="1"/>
  <c r="F565" s="1"/>
  <c r="G565" s="1"/>
  <c r="I565" s="1"/>
  <c r="C566" s="1"/>
  <c r="F566" s="1"/>
  <c r="G566" s="1"/>
  <c r="I566" s="1"/>
  <c r="C567" s="1"/>
  <c r="F567" s="1"/>
  <c r="G567" s="1"/>
  <c r="I567" s="1"/>
  <c r="C568" s="1"/>
  <c r="F568" s="1"/>
  <c r="G568" s="1"/>
  <c r="I568" s="1"/>
  <c r="H6" i="4" l="1"/>
  <c r="J6" s="1"/>
  <c r="J5"/>
  <c r="I6" l="1"/>
  <c r="C7" s="1"/>
  <c r="F7" s="1"/>
  <c r="G7" s="1"/>
  <c r="H7" s="1"/>
  <c r="I7" s="1"/>
  <c r="C8" s="1"/>
  <c r="F8" s="1"/>
  <c r="G8" s="1"/>
  <c r="H8" l="1"/>
  <c r="J8" s="1"/>
  <c r="J7"/>
  <c r="I8" l="1"/>
  <c r="C9" s="1"/>
  <c r="F9" s="1"/>
  <c r="G9" s="1"/>
  <c r="H9" l="1"/>
  <c r="J9" l="1"/>
  <c r="I9"/>
  <c r="C10" s="1"/>
  <c r="F10" s="1"/>
  <c r="G10" s="1"/>
  <c r="H10" l="1"/>
  <c r="I10" s="1"/>
  <c r="C11" s="1"/>
  <c r="F11" s="1"/>
  <c r="G11" s="1"/>
  <c r="H11" l="1"/>
  <c r="J11" s="1"/>
  <c r="J10"/>
  <c r="I11" l="1"/>
  <c r="C12" s="1"/>
  <c r="F12" s="1"/>
  <c r="G12" s="1"/>
  <c r="H12" l="1"/>
  <c r="I12" s="1"/>
  <c r="C13" s="1"/>
  <c r="F13" s="1"/>
  <c r="G13" s="1"/>
  <c r="H13" l="1"/>
  <c r="J13" s="1"/>
  <c r="J12"/>
  <c r="I13" l="1"/>
  <c r="C14" s="1"/>
  <c r="F14" s="1"/>
  <c r="G14" s="1"/>
  <c r="H14" l="1"/>
  <c r="J14" s="1"/>
  <c r="I14" l="1"/>
  <c r="C15" s="1"/>
  <c r="F15" s="1"/>
  <c r="G15" s="1"/>
  <c r="H15" s="1"/>
  <c r="J15" s="1"/>
  <c r="I15" l="1"/>
  <c r="C16" s="1"/>
  <c r="F16" s="1"/>
  <c r="G16" s="1"/>
  <c r="H16" l="1"/>
  <c r="J16" s="1"/>
  <c r="I16" l="1"/>
  <c r="C17" s="1"/>
  <c r="F17" s="1"/>
  <c r="G17" s="1"/>
  <c r="H17" s="1"/>
  <c r="J17" s="1"/>
  <c r="I17" l="1"/>
  <c r="C18" s="1"/>
  <c r="F18" s="1"/>
  <c r="G18" s="1"/>
  <c r="H18" l="1"/>
  <c r="J18" s="1"/>
  <c r="I18" l="1"/>
  <c r="C19" s="1"/>
  <c r="F19" s="1"/>
  <c r="G19" s="1"/>
  <c r="H19" l="1"/>
  <c r="J19" s="1"/>
  <c r="I19" l="1"/>
  <c r="C20" s="1"/>
  <c r="F20" s="1"/>
  <c r="G20" s="1"/>
  <c r="H20" l="1"/>
  <c r="J20" s="1"/>
  <c r="I20" l="1"/>
  <c r="C21" s="1"/>
  <c r="F21" s="1"/>
  <c r="G21" s="1"/>
  <c r="H21" s="1"/>
  <c r="J21" s="1"/>
  <c r="I21" l="1"/>
  <c r="C22" s="1"/>
  <c r="F22" s="1"/>
  <c r="G22" s="1"/>
  <c r="H22" l="1"/>
  <c r="J22" s="1"/>
  <c r="I22" l="1"/>
  <c r="C23" s="1"/>
  <c r="F23" s="1"/>
  <c r="G23" s="1"/>
  <c r="H23" s="1"/>
  <c r="J23" s="1"/>
  <c r="I23" l="1"/>
  <c r="C24" s="1"/>
  <c r="F24" s="1"/>
  <c r="G24" s="1"/>
  <c r="H24" l="1"/>
  <c r="J24" s="1"/>
  <c r="I24" l="1"/>
  <c r="C25" s="1"/>
  <c r="F25" s="1"/>
  <c r="G25" s="1"/>
  <c r="H25" s="1"/>
  <c r="J25" s="1"/>
  <c r="I25" l="1"/>
  <c r="C26" s="1"/>
  <c r="F26" s="1"/>
  <c r="G26" s="1"/>
  <c r="H26" l="1"/>
  <c r="J26" s="1"/>
  <c r="I26" l="1"/>
  <c r="C27" s="1"/>
  <c r="F27" s="1"/>
  <c r="G27" s="1"/>
  <c r="H27" s="1"/>
  <c r="J27" l="1"/>
  <c r="I27"/>
  <c r="C28" s="1"/>
  <c r="F28" s="1"/>
  <c r="G28" s="1"/>
  <c r="H28" s="1"/>
  <c r="J28" s="1"/>
  <c r="I28" l="1"/>
  <c r="C29" s="1"/>
  <c r="F29" s="1"/>
  <c r="G29" s="1"/>
  <c r="H29" l="1"/>
  <c r="J29" s="1"/>
  <c r="I29" l="1"/>
  <c r="C30" s="1"/>
  <c r="F30" s="1"/>
  <c r="G30" s="1"/>
  <c r="H30" s="1"/>
  <c r="J30" s="1"/>
  <c r="I30" l="1"/>
  <c r="C31" s="1"/>
  <c r="F31" s="1"/>
  <c r="G31" s="1"/>
  <c r="H31" l="1"/>
  <c r="J31" s="1"/>
  <c r="I31" l="1"/>
  <c r="C32" s="1"/>
  <c r="F32" s="1"/>
  <c r="G32" s="1"/>
  <c r="H32" l="1"/>
  <c r="J32" s="1"/>
  <c r="I32" l="1"/>
  <c r="C33" s="1"/>
  <c r="F33" s="1"/>
  <c r="G33" s="1"/>
  <c r="H33" s="1"/>
  <c r="J33" s="1"/>
  <c r="I33" l="1"/>
  <c r="C34" s="1"/>
  <c r="F34" s="1"/>
  <c r="G34" s="1"/>
  <c r="H34" l="1"/>
  <c r="J34" s="1"/>
  <c r="I34" l="1"/>
  <c r="C35" s="1"/>
  <c r="F35" s="1"/>
  <c r="G35" s="1"/>
  <c r="H35" s="1"/>
  <c r="J35" s="1"/>
  <c r="I35" l="1"/>
  <c r="C36" s="1"/>
  <c r="F36" s="1"/>
  <c r="G36" s="1"/>
  <c r="H36" l="1"/>
  <c r="J36" s="1"/>
  <c r="I36" l="1"/>
  <c r="C37" s="1"/>
  <c r="F37" s="1"/>
  <c r="G37" s="1"/>
  <c r="H37" s="1"/>
  <c r="J37" s="1"/>
  <c r="I37" l="1"/>
  <c r="C38" s="1"/>
  <c r="F38" s="1"/>
  <c r="G38" s="1"/>
  <c r="H38" l="1"/>
  <c r="J38" s="1"/>
  <c r="I38" l="1"/>
  <c r="C39" s="1"/>
  <c r="F39" s="1"/>
  <c r="G39" s="1"/>
  <c r="H39" s="1"/>
  <c r="J39" s="1"/>
  <c r="I39" l="1"/>
  <c r="C40" s="1"/>
  <c r="F40" s="1"/>
  <c r="G40" s="1"/>
  <c r="H40" l="1"/>
  <c r="J40" s="1"/>
  <c r="I40" l="1"/>
  <c r="C41" s="1"/>
  <c r="F41" s="1"/>
  <c r="G41" s="1"/>
  <c r="H41" s="1"/>
  <c r="J41" s="1"/>
  <c r="I41" l="1"/>
  <c r="C42" s="1"/>
  <c r="F42" s="1"/>
  <c r="G42" s="1"/>
  <c r="H42" l="1"/>
  <c r="J42" s="1"/>
  <c r="I42" l="1"/>
  <c r="C43" s="1"/>
  <c r="F43" s="1"/>
  <c r="G43" s="1"/>
  <c r="H43" s="1"/>
  <c r="J43" s="1"/>
  <c r="I43" l="1"/>
  <c r="C44" s="1"/>
  <c r="F44" s="1"/>
  <c r="G44" s="1"/>
  <c r="H44" l="1"/>
  <c r="J44" s="1"/>
  <c r="I44" l="1"/>
  <c r="C45" s="1"/>
  <c r="F45" s="1"/>
  <c r="G45" s="1"/>
  <c r="H45" s="1"/>
  <c r="J45" s="1"/>
  <c r="I45" l="1"/>
  <c r="C46" s="1"/>
  <c r="F46" s="1"/>
  <c r="G46" s="1"/>
  <c r="H46" l="1"/>
  <c r="J46" s="1"/>
  <c r="I46" l="1"/>
  <c r="C47" s="1"/>
  <c r="F47" s="1"/>
  <c r="G47" s="1"/>
  <c r="H47" s="1"/>
  <c r="J47" s="1"/>
  <c r="I47" l="1"/>
  <c r="C48" s="1"/>
  <c r="F48" s="1"/>
  <c r="G48" s="1"/>
  <c r="H48" l="1"/>
  <c r="J48" s="1"/>
  <c r="I48" l="1"/>
  <c r="C49" s="1"/>
  <c r="F49" s="1"/>
  <c r="G49" s="1"/>
  <c r="H49" s="1"/>
  <c r="J49" s="1"/>
  <c r="I49" l="1"/>
  <c r="C50" s="1"/>
  <c r="F50" s="1"/>
  <c r="G50" s="1"/>
  <c r="H50" l="1"/>
  <c r="J50" s="1"/>
  <c r="I50" l="1"/>
  <c r="C51" s="1"/>
  <c r="F51" s="1"/>
  <c r="G51" s="1"/>
  <c r="H51" s="1"/>
  <c r="J51" s="1"/>
  <c r="I51" l="1"/>
  <c r="C52" s="1"/>
  <c r="F52" s="1"/>
  <c r="G52" s="1"/>
  <c r="H52" l="1"/>
  <c r="J52" s="1"/>
  <c r="I52" l="1"/>
  <c r="C53" s="1"/>
  <c r="F53" s="1"/>
  <c r="G53" s="1"/>
  <c r="H53" s="1"/>
  <c r="J53" s="1"/>
  <c r="I53" l="1"/>
  <c r="C54" s="1"/>
  <c r="F54" s="1"/>
  <c r="G54" s="1"/>
  <c r="H54" l="1"/>
  <c r="J54" s="1"/>
  <c r="I54" l="1"/>
  <c r="C55" s="1"/>
  <c r="F55" s="1"/>
  <c r="G55" s="1"/>
  <c r="H55" s="1"/>
  <c r="J55" s="1"/>
  <c r="I55" l="1"/>
  <c r="C56" s="1"/>
  <c r="F56" s="1"/>
  <c r="G56" s="1"/>
  <c r="H56" l="1"/>
  <c r="J56" s="1"/>
  <c r="I56" l="1"/>
  <c r="C57" s="1"/>
  <c r="F57" s="1"/>
  <c r="G57" s="1"/>
  <c r="H57" s="1"/>
  <c r="J57" s="1"/>
  <c r="I57" l="1"/>
  <c r="C58" s="1"/>
  <c r="F58" s="1"/>
  <c r="G58" s="1"/>
  <c r="H58" l="1"/>
  <c r="J58" s="1"/>
  <c r="I58" l="1"/>
  <c r="C59" s="1"/>
  <c r="F59" s="1"/>
  <c r="G59" s="1"/>
  <c r="H59" s="1"/>
  <c r="J59" s="1"/>
  <c r="I59" l="1"/>
  <c r="C60" s="1"/>
  <c r="F60" s="1"/>
  <c r="G60" s="1"/>
  <c r="H60" l="1"/>
  <c r="J60" s="1"/>
  <c r="I60" l="1"/>
  <c r="C61" s="1"/>
  <c r="F61" s="1"/>
  <c r="G61" s="1"/>
  <c r="H61" s="1"/>
  <c r="J61" s="1"/>
  <c r="I61" l="1"/>
  <c r="C62" s="1"/>
  <c r="F62" s="1"/>
  <c r="G62" s="1"/>
  <c r="H62" l="1"/>
  <c r="J62" s="1"/>
  <c r="I62" l="1"/>
  <c r="C63" s="1"/>
  <c r="F63" s="1"/>
  <c r="G63" s="1"/>
  <c r="H63" s="1"/>
  <c r="J63" s="1"/>
  <c r="I63" l="1"/>
  <c r="C64" s="1"/>
  <c r="F64" s="1"/>
  <c r="G64" s="1"/>
  <c r="H64" l="1"/>
  <c r="J64" s="1"/>
  <c r="I64" l="1"/>
  <c r="C65" s="1"/>
  <c r="F65" s="1"/>
  <c r="G65" s="1"/>
  <c r="H65" s="1"/>
  <c r="J65" s="1"/>
  <c r="I65" l="1"/>
  <c r="C66" s="1"/>
  <c r="F66" s="1"/>
  <c r="G66" s="1"/>
  <c r="H66" l="1"/>
  <c r="J66" s="1"/>
  <c r="I66" l="1"/>
  <c r="C67" s="1"/>
  <c r="F67" s="1"/>
  <c r="G67" s="1"/>
  <c r="H67" s="1"/>
  <c r="J67" s="1"/>
  <c r="I67" l="1"/>
  <c r="C68" s="1"/>
  <c r="F68" s="1"/>
  <c r="G68" s="1"/>
  <c r="H68" l="1"/>
  <c r="J68" s="1"/>
  <c r="I68" l="1"/>
  <c r="C69" s="1"/>
  <c r="F69" s="1"/>
  <c r="G69" s="1"/>
  <c r="H69" s="1"/>
  <c r="J69" s="1"/>
  <c r="I69" l="1"/>
  <c r="C70" s="1"/>
  <c r="F70" s="1"/>
  <c r="G70" s="1"/>
  <c r="H70" l="1"/>
  <c r="J70" s="1"/>
  <c r="I70" l="1"/>
  <c r="C71" s="1"/>
  <c r="F71" s="1"/>
  <c r="G71" s="1"/>
  <c r="H71" s="1"/>
  <c r="J71" s="1"/>
  <c r="I71" l="1"/>
  <c r="C72" s="1"/>
  <c r="F72" s="1"/>
  <c r="G72" s="1"/>
  <c r="H72" l="1"/>
  <c r="J72" s="1"/>
  <c r="I72" l="1"/>
  <c r="C73" s="1"/>
  <c r="F73" s="1"/>
  <c r="G73" s="1"/>
  <c r="H73" s="1"/>
  <c r="J73" s="1"/>
  <c r="I73" l="1"/>
  <c r="C74" s="1"/>
  <c r="F74" s="1"/>
  <c r="G74" s="1"/>
  <c r="H74" l="1"/>
  <c r="J74" s="1"/>
  <c r="I74" l="1"/>
  <c r="C75" s="1"/>
  <c r="F75" s="1"/>
  <c r="G75" s="1"/>
  <c r="H75" s="1"/>
  <c r="J75" s="1"/>
  <c r="I75" l="1"/>
  <c r="C76" s="1"/>
  <c r="F76" s="1"/>
  <c r="G76" s="1"/>
  <c r="H76" l="1"/>
  <c r="J76" s="1"/>
  <c r="I76" l="1"/>
  <c r="C77" s="1"/>
  <c r="F77" s="1"/>
  <c r="G77" s="1"/>
  <c r="H77" s="1"/>
  <c r="J77" s="1"/>
  <c r="I77" l="1"/>
  <c r="C78" s="1"/>
  <c r="F78" s="1"/>
  <c r="G78" s="1"/>
  <c r="H78" l="1"/>
  <c r="J78" s="1"/>
  <c r="I78" l="1"/>
  <c r="C79" s="1"/>
  <c r="F79" s="1"/>
  <c r="G79" s="1"/>
  <c r="H79" s="1"/>
  <c r="J79" s="1"/>
  <c r="I79" l="1"/>
  <c r="C80" s="1"/>
  <c r="F80" s="1"/>
  <c r="G80" s="1"/>
  <c r="H80" l="1"/>
  <c r="J80" s="1"/>
  <c r="I80" l="1"/>
  <c r="C81" s="1"/>
  <c r="F81" s="1"/>
  <c r="G81" s="1"/>
  <c r="H81" s="1"/>
  <c r="J81" s="1"/>
  <c r="I81" l="1"/>
  <c r="C82" s="1"/>
  <c r="F82" s="1"/>
  <c r="G82" s="1"/>
  <c r="H82" l="1"/>
  <c r="J82" s="1"/>
  <c r="I82" l="1"/>
  <c r="C83" s="1"/>
  <c r="F83" s="1"/>
  <c r="G83" s="1"/>
  <c r="H83" s="1"/>
  <c r="J83" s="1"/>
  <c r="I83" l="1"/>
  <c r="C84" s="1"/>
  <c r="F84" s="1"/>
  <c r="G84" s="1"/>
  <c r="H84" l="1"/>
  <c r="J84" s="1"/>
  <c r="I84" l="1"/>
  <c r="C85" s="1"/>
  <c r="F85" s="1"/>
  <c r="G85" s="1"/>
  <c r="H85" s="1"/>
  <c r="J85" s="1"/>
  <c r="I85" l="1"/>
  <c r="C86" s="1"/>
  <c r="F86" s="1"/>
  <c r="G86" s="1"/>
  <c r="H86" l="1"/>
  <c r="J86" s="1"/>
  <c r="I86" l="1"/>
  <c r="C87" s="1"/>
  <c r="F87" s="1"/>
  <c r="G87" s="1"/>
  <c r="H87" s="1"/>
  <c r="J87" s="1"/>
  <c r="I87" l="1"/>
  <c r="C88" s="1"/>
  <c r="F88" s="1"/>
  <c r="G88" s="1"/>
  <c r="H88" l="1"/>
  <c r="J88" s="1"/>
  <c r="I88" l="1"/>
  <c r="C89" s="1"/>
  <c r="F89" s="1"/>
  <c r="G89" s="1"/>
  <c r="H89" s="1"/>
  <c r="J89" s="1"/>
  <c r="I89" l="1"/>
  <c r="C90" s="1"/>
  <c r="F90" s="1"/>
  <c r="G90" s="1"/>
  <c r="H90" l="1"/>
  <c r="J90" s="1"/>
  <c r="I90" l="1"/>
  <c r="C91" s="1"/>
  <c r="F91" s="1"/>
  <c r="G91" s="1"/>
  <c r="H91" s="1"/>
  <c r="J91" s="1"/>
  <c r="I91" l="1"/>
  <c r="C92" s="1"/>
  <c r="F92" s="1"/>
  <c r="G92" s="1"/>
  <c r="H92" l="1"/>
  <c r="J92" s="1"/>
  <c r="I92" l="1"/>
  <c r="C93" s="1"/>
  <c r="F93" s="1"/>
  <c r="G93" s="1"/>
  <c r="H93" s="1"/>
  <c r="J93" s="1"/>
  <c r="I93" l="1"/>
  <c r="C94" s="1"/>
  <c r="F94" s="1"/>
  <c r="G94" s="1"/>
  <c r="H94" l="1"/>
  <c r="J94" s="1"/>
  <c r="I94" l="1"/>
  <c r="C95" s="1"/>
  <c r="F95" s="1"/>
  <c r="G95" s="1"/>
  <c r="H95" s="1"/>
  <c r="J95" s="1"/>
  <c r="I95" l="1"/>
  <c r="C96" s="1"/>
  <c r="F96" s="1"/>
  <c r="G96" s="1"/>
  <c r="H96" l="1"/>
  <c r="J96" s="1"/>
  <c r="I96" l="1"/>
  <c r="C97" s="1"/>
  <c r="F97" s="1"/>
  <c r="G97" s="1"/>
  <c r="H97" s="1"/>
  <c r="J97" s="1"/>
  <c r="I97" l="1"/>
  <c r="C98" s="1"/>
  <c r="F98" s="1"/>
  <c r="G98" s="1"/>
  <c r="H98" l="1"/>
  <c r="J98" s="1"/>
  <c r="I98" l="1"/>
  <c r="C99" s="1"/>
  <c r="F99" s="1"/>
  <c r="G99" s="1"/>
  <c r="H99" s="1"/>
  <c r="J99" s="1"/>
  <c r="I99" l="1"/>
  <c r="C100" s="1"/>
  <c r="F100" s="1"/>
  <c r="G100" s="1"/>
  <c r="H100" l="1"/>
  <c r="J100" s="1"/>
  <c r="I100" l="1"/>
  <c r="C101" s="1"/>
  <c r="F101" s="1"/>
  <c r="G101" s="1"/>
  <c r="H101" s="1"/>
  <c r="J101" s="1"/>
  <c r="I101" l="1"/>
  <c r="C102" s="1"/>
  <c r="F102" s="1"/>
  <c r="G102" s="1"/>
  <c r="H102" l="1"/>
  <c r="J102" s="1"/>
  <c r="I102" l="1"/>
  <c r="C103" s="1"/>
  <c r="F103" s="1"/>
  <c r="G103" s="1"/>
  <c r="H103" s="1"/>
  <c r="J103" s="1"/>
  <c r="I103" l="1"/>
  <c r="C104" s="1"/>
  <c r="F104" s="1"/>
  <c r="G104" s="1"/>
  <c r="H104" l="1"/>
  <c r="J104" s="1"/>
  <c r="I104" l="1"/>
  <c r="C105" s="1"/>
  <c r="F105" s="1"/>
  <c r="G105" s="1"/>
  <c r="H105" s="1"/>
  <c r="J105" s="1"/>
  <c r="I105" l="1"/>
  <c r="C106" s="1"/>
  <c r="F106" s="1"/>
  <c r="G106" s="1"/>
  <c r="H106" l="1"/>
  <c r="J106" s="1"/>
  <c r="I106" l="1"/>
  <c r="C107" s="1"/>
  <c r="F107" s="1"/>
  <c r="G107" s="1"/>
  <c r="H107" s="1"/>
  <c r="J107" s="1"/>
  <c r="I107" l="1"/>
  <c r="C108" s="1"/>
  <c r="F108" s="1"/>
  <c r="G108" s="1"/>
  <c r="H108" l="1"/>
  <c r="J108" s="1"/>
  <c r="I108" l="1"/>
  <c r="C109" s="1"/>
  <c r="F109" s="1"/>
  <c r="G109" s="1"/>
  <c r="H109" s="1"/>
  <c r="J109" s="1"/>
  <c r="I109" l="1"/>
  <c r="C110" s="1"/>
  <c r="F110" s="1"/>
  <c r="G110" s="1"/>
  <c r="H110" l="1"/>
  <c r="J110" s="1"/>
  <c r="I110" l="1"/>
  <c r="C111" s="1"/>
  <c r="F111" s="1"/>
  <c r="G111" s="1"/>
  <c r="H111" s="1"/>
  <c r="J111" s="1"/>
  <c r="I111" l="1"/>
  <c r="C112" s="1"/>
  <c r="F112" s="1"/>
  <c r="G112" s="1"/>
  <c r="H112" l="1"/>
  <c r="J112" s="1"/>
  <c r="I112" l="1"/>
  <c r="C113" s="1"/>
  <c r="F113" s="1"/>
  <c r="G113" s="1"/>
  <c r="H113" s="1"/>
  <c r="J113" s="1"/>
  <c r="I113" l="1"/>
  <c r="C114" s="1"/>
  <c r="F114" s="1"/>
  <c r="G114" s="1"/>
  <c r="H114" l="1"/>
  <c r="J114" s="1"/>
  <c r="I114" l="1"/>
  <c r="C115" s="1"/>
  <c r="F115" s="1"/>
  <c r="G115" s="1"/>
  <c r="H115" s="1"/>
  <c r="J115" s="1"/>
  <c r="I115" l="1"/>
  <c r="C116" s="1"/>
  <c r="F116" s="1"/>
  <c r="G116" s="1"/>
  <c r="H116" l="1"/>
  <c r="J116" s="1"/>
  <c r="I116" l="1"/>
  <c r="C117" s="1"/>
  <c r="F117" s="1"/>
  <c r="G117" s="1"/>
  <c r="H117" l="1"/>
  <c r="J117" s="1"/>
  <c r="I117" l="1"/>
  <c r="C118" s="1"/>
  <c r="F118" s="1"/>
  <c r="G118" s="1"/>
  <c r="H118" s="1"/>
  <c r="J118" s="1"/>
  <c r="I118" l="1"/>
  <c r="C119" s="1"/>
  <c r="F119" s="1"/>
  <c r="G119" s="1"/>
  <c r="H119" s="1"/>
  <c r="J119" s="1"/>
  <c r="I119" l="1"/>
  <c r="C120" s="1"/>
  <c r="F120" s="1"/>
  <c r="G120" s="1"/>
  <c r="H120" l="1"/>
  <c r="J120" s="1"/>
  <c r="I120" l="1"/>
  <c r="C121" s="1"/>
  <c r="F121" s="1"/>
  <c r="G121" s="1"/>
  <c r="H121" s="1"/>
  <c r="J121" s="1"/>
  <c r="I121" l="1"/>
  <c r="C122" s="1"/>
  <c r="F122" s="1"/>
  <c r="G122" s="1"/>
  <c r="H122" l="1"/>
  <c r="J122" s="1"/>
  <c r="I122" l="1"/>
  <c r="C123" s="1"/>
  <c r="F123" s="1"/>
  <c r="G123" s="1"/>
  <c r="H123" s="1"/>
  <c r="J123" s="1"/>
  <c r="I123" l="1"/>
  <c r="C124" s="1"/>
  <c r="F124" s="1"/>
  <c r="G124" s="1"/>
  <c r="H124" l="1"/>
  <c r="J124" s="1"/>
  <c r="I124" l="1"/>
  <c r="C125" s="1"/>
  <c r="F125" s="1"/>
  <c r="G125" s="1"/>
  <c r="H125" s="1"/>
  <c r="J125" s="1"/>
  <c r="I125" l="1"/>
  <c r="C126" s="1"/>
  <c r="F126" s="1"/>
  <c r="G126" s="1"/>
  <c r="H126" l="1"/>
  <c r="J126" s="1"/>
  <c r="I126" l="1"/>
  <c r="C127" s="1"/>
  <c r="F127" s="1"/>
  <c r="G127" s="1"/>
  <c r="H127" s="1"/>
  <c r="J127" s="1"/>
  <c r="I127" l="1"/>
  <c r="C128" s="1"/>
  <c r="F128" s="1"/>
  <c r="G128" s="1"/>
  <c r="H128" l="1"/>
  <c r="J128" s="1"/>
  <c r="I128" l="1"/>
  <c r="C129" s="1"/>
  <c r="F129" s="1"/>
  <c r="G129" s="1"/>
  <c r="H129" s="1"/>
  <c r="J129" s="1"/>
  <c r="I129" l="1"/>
  <c r="C130" s="1"/>
  <c r="F130" s="1"/>
  <c r="G130" s="1"/>
  <c r="H130" l="1"/>
  <c r="J130" s="1"/>
  <c r="I130" l="1"/>
  <c r="C131" s="1"/>
  <c r="F131" s="1"/>
  <c r="G131" s="1"/>
  <c r="H131" s="1"/>
  <c r="J131" s="1"/>
  <c r="I131" l="1"/>
  <c r="C132" s="1"/>
  <c r="F132" s="1"/>
  <c r="G132" s="1"/>
  <c r="H132" l="1"/>
  <c r="J132" s="1"/>
  <c r="I132" l="1"/>
  <c r="C133" s="1"/>
  <c r="F133" s="1"/>
  <c r="G133" s="1"/>
  <c r="H133" s="1"/>
  <c r="J133" s="1"/>
  <c r="I133" l="1"/>
  <c r="C134" s="1"/>
  <c r="F134" s="1"/>
  <c r="G134" s="1"/>
  <c r="H134" l="1"/>
  <c r="J134" s="1"/>
  <c r="I134" l="1"/>
  <c r="C135" s="1"/>
  <c r="F135" s="1"/>
  <c r="G135" s="1"/>
  <c r="H135" s="1"/>
  <c r="J135" s="1"/>
  <c r="I135" l="1"/>
  <c r="C136" s="1"/>
  <c r="F136" s="1"/>
  <c r="G136" s="1"/>
  <c r="H136" l="1"/>
  <c r="J136" s="1"/>
  <c r="I136" l="1"/>
  <c r="C137" s="1"/>
  <c r="F137" s="1"/>
  <c r="G137" s="1"/>
  <c r="H137" l="1"/>
  <c r="J137" s="1"/>
  <c r="I137" l="1"/>
  <c r="C138" s="1"/>
  <c r="F138" s="1"/>
  <c r="G138" s="1"/>
  <c r="H138" l="1"/>
  <c r="J138" s="1"/>
  <c r="I138" l="1"/>
  <c r="C139" s="1"/>
  <c r="F139" s="1"/>
  <c r="G139" s="1"/>
  <c r="H139" s="1"/>
  <c r="J139" s="1"/>
  <c r="I139" l="1"/>
  <c r="C140" s="1"/>
  <c r="F140" s="1"/>
  <c r="G140" s="1"/>
  <c r="H140" s="1"/>
  <c r="J140" s="1"/>
  <c r="I140" l="1"/>
  <c r="C141" s="1"/>
  <c r="F141" s="1"/>
  <c r="G141" s="1"/>
  <c r="H141" l="1"/>
  <c r="J141" s="1"/>
  <c r="I141" l="1"/>
  <c r="C142" s="1"/>
  <c r="F142" s="1"/>
  <c r="G142" s="1"/>
  <c r="H142" l="1"/>
  <c r="J142" s="1"/>
  <c r="I142" l="1"/>
  <c r="C143" s="1"/>
  <c r="F143" s="1"/>
  <c r="G143" s="1"/>
  <c r="H143" s="1"/>
  <c r="J143" s="1"/>
  <c r="I143" l="1"/>
  <c r="C144" s="1"/>
  <c r="F144" s="1"/>
  <c r="G144" s="1"/>
  <c r="I144" l="1"/>
  <c r="C145" s="1"/>
  <c r="F145" s="1"/>
  <c r="G145" s="1"/>
  <c r="H145" s="1"/>
  <c r="J145" s="1"/>
  <c r="H144"/>
  <c r="J144" s="1"/>
  <c r="I145" l="1"/>
  <c r="C146" s="1"/>
  <c r="F146" s="1"/>
  <c r="G146" s="1"/>
  <c r="H146" l="1"/>
  <c r="J146" s="1"/>
  <c r="I146" l="1"/>
  <c r="C147" s="1"/>
  <c r="F147" s="1"/>
  <c r="G147" s="1"/>
  <c r="H147" s="1"/>
  <c r="J147" s="1"/>
  <c r="I147" l="1"/>
  <c r="C148" s="1"/>
  <c r="F148" s="1"/>
  <c r="G148" s="1"/>
  <c r="H148" l="1"/>
  <c r="J148" s="1"/>
  <c r="I148" l="1"/>
  <c r="C149" s="1"/>
  <c r="F149" s="1"/>
  <c r="G149" s="1"/>
  <c r="H149" s="1"/>
  <c r="J149" s="1"/>
  <c r="I149" l="1"/>
  <c r="C150" s="1"/>
  <c r="F150" s="1"/>
  <c r="G150" s="1"/>
  <c r="H150" l="1"/>
  <c r="J150" s="1"/>
  <c r="I150" l="1"/>
  <c r="C151" s="1"/>
  <c r="F151" s="1"/>
  <c r="G151" s="1"/>
  <c r="H151" s="1"/>
  <c r="J151" s="1"/>
  <c r="I151" l="1"/>
  <c r="C152" s="1"/>
  <c r="F152" s="1"/>
  <c r="G152" s="1"/>
  <c r="H152" l="1"/>
  <c r="J152" s="1"/>
  <c r="I152" l="1"/>
  <c r="C153" s="1"/>
  <c r="F153" s="1"/>
  <c r="G153" s="1"/>
  <c r="H153" l="1"/>
  <c r="J153" s="1"/>
  <c r="I153" l="1"/>
  <c r="C154" s="1"/>
  <c r="F154" s="1"/>
  <c r="G154" s="1"/>
  <c r="H154" l="1"/>
  <c r="J154" s="1"/>
  <c r="I154" l="1"/>
  <c r="C155" s="1"/>
  <c r="F155" s="1"/>
  <c r="G155" s="1"/>
  <c r="H155" s="1"/>
  <c r="J155" s="1"/>
  <c r="I155" l="1"/>
  <c r="C156" s="1"/>
  <c r="F156" s="1"/>
  <c r="G156" s="1"/>
  <c r="I156" l="1"/>
  <c r="C157" s="1"/>
  <c r="F157" s="1"/>
  <c r="G157" s="1"/>
  <c r="H157" s="1"/>
  <c r="J157" s="1"/>
  <c r="H156"/>
  <c r="J156" s="1"/>
  <c r="I157" l="1"/>
  <c r="C158" s="1"/>
  <c r="F158" s="1"/>
  <c r="G158" s="1"/>
  <c r="H158" l="1"/>
  <c r="J158" s="1"/>
  <c r="I158" l="1"/>
  <c r="C159" s="1"/>
  <c r="F159" s="1"/>
  <c r="G159" s="1"/>
  <c r="H159" s="1"/>
  <c r="J159" s="1"/>
  <c r="I159" l="1"/>
  <c r="C160" s="1"/>
  <c r="F160" s="1"/>
  <c r="G160" s="1"/>
  <c r="H160" l="1"/>
  <c r="J160" s="1"/>
  <c r="I160" l="1"/>
  <c r="C161" s="1"/>
  <c r="F161" s="1"/>
  <c r="G161" s="1"/>
  <c r="H161" s="1"/>
  <c r="J161" s="1"/>
  <c r="I161" l="1"/>
  <c r="C162" s="1"/>
  <c r="F162" s="1"/>
  <c r="G162" s="1"/>
  <c r="H162" l="1"/>
  <c r="J162" s="1"/>
  <c r="I162" l="1"/>
  <c r="C163" s="1"/>
  <c r="F163" s="1"/>
  <c r="G163" s="1"/>
  <c r="H163" s="1"/>
  <c r="J163" s="1"/>
  <c r="I163" l="1"/>
  <c r="C164" s="1"/>
  <c r="F164" s="1"/>
  <c r="G164" s="1"/>
  <c r="H164" l="1"/>
  <c r="J164" s="1"/>
  <c r="I164" l="1"/>
  <c r="C165" s="1"/>
  <c r="F165" s="1"/>
  <c r="G165" s="1"/>
  <c r="H165" s="1"/>
  <c r="J165" s="1"/>
  <c r="I165" l="1"/>
  <c r="C166" s="1"/>
  <c r="F166" s="1"/>
  <c r="G166" s="1"/>
  <c r="H166" l="1"/>
  <c r="J166" s="1"/>
  <c r="I166" l="1"/>
  <c r="C167" s="1"/>
  <c r="F167" s="1"/>
  <c r="G167" s="1"/>
  <c r="H167" s="1"/>
  <c r="J167" s="1"/>
  <c r="I167" l="1"/>
  <c r="C168" s="1"/>
  <c r="F168" s="1"/>
  <c r="G168" s="1"/>
  <c r="H168" l="1"/>
  <c r="J168" s="1"/>
  <c r="I168" l="1"/>
  <c r="C169" s="1"/>
  <c r="F169" s="1"/>
  <c r="G169" s="1"/>
  <c r="H169" l="1"/>
  <c r="J169" s="1"/>
  <c r="I169" l="1"/>
  <c r="C170" s="1"/>
  <c r="F170" s="1"/>
  <c r="G170" s="1"/>
  <c r="H170" s="1"/>
  <c r="J170" s="1"/>
  <c r="I170" l="1"/>
  <c r="C171" s="1"/>
  <c r="F171" s="1"/>
  <c r="G171" s="1"/>
  <c r="H171" s="1"/>
  <c r="J171" s="1"/>
  <c r="I171" l="1"/>
  <c r="C172" s="1"/>
  <c r="F172" s="1"/>
  <c r="G172" s="1"/>
  <c r="H172" l="1"/>
  <c r="J172" s="1"/>
  <c r="I172" l="1"/>
  <c r="C173" s="1"/>
  <c r="F173" s="1"/>
  <c r="G173" s="1"/>
  <c r="H173" s="1"/>
  <c r="J173" s="1"/>
  <c r="I173" l="1"/>
  <c r="C174" s="1"/>
  <c r="F174" s="1"/>
  <c r="G174" s="1"/>
  <c r="H174" l="1"/>
  <c r="J174" s="1"/>
  <c r="I174" l="1"/>
  <c r="C175" s="1"/>
  <c r="F175" s="1"/>
  <c r="G175" s="1"/>
  <c r="H175" s="1"/>
  <c r="J175" s="1"/>
  <c r="I175" l="1"/>
  <c r="C176" s="1"/>
  <c r="F176" s="1"/>
  <c r="G176" s="1"/>
  <c r="H176" l="1"/>
  <c r="J176" s="1"/>
  <c r="I176" l="1"/>
  <c r="C177" s="1"/>
  <c r="F177" s="1"/>
  <c r="G177" s="1"/>
  <c r="H177" s="1"/>
  <c r="J177" s="1"/>
  <c r="I177" l="1"/>
  <c r="C178" s="1"/>
  <c r="F178" s="1"/>
  <c r="G178" s="1"/>
  <c r="H178" l="1"/>
  <c r="J178" s="1"/>
  <c r="I178" l="1"/>
  <c r="C179" s="1"/>
  <c r="F179" s="1"/>
  <c r="G179" s="1"/>
  <c r="H179" s="1"/>
  <c r="J179" s="1"/>
  <c r="I179" l="1"/>
  <c r="C180" s="1"/>
  <c r="F180" s="1"/>
  <c r="G180" s="1"/>
  <c r="H180" l="1"/>
  <c r="J180" s="1"/>
  <c r="I180" l="1"/>
  <c r="C181" s="1"/>
  <c r="F181" s="1"/>
  <c r="G181" s="1"/>
  <c r="H181" l="1"/>
  <c r="J181" s="1"/>
  <c r="I181" l="1"/>
  <c r="C182" s="1"/>
  <c r="F182" s="1"/>
  <c r="G182" s="1"/>
  <c r="H182" s="1"/>
  <c r="J182" s="1"/>
  <c r="I182" l="1"/>
  <c r="C183" s="1"/>
  <c r="F183" s="1"/>
  <c r="G183" s="1"/>
  <c r="H183" s="1"/>
  <c r="J183" s="1"/>
  <c r="I183" l="1"/>
  <c r="C184" s="1"/>
  <c r="F184" s="1"/>
  <c r="G184" s="1"/>
  <c r="H184" l="1"/>
  <c r="J184" s="1"/>
  <c r="I184" l="1"/>
  <c r="C185" s="1"/>
  <c r="F185" s="1"/>
  <c r="G185" s="1"/>
  <c r="H185" s="1"/>
  <c r="J185" s="1"/>
  <c r="I185" l="1"/>
  <c r="C186" s="1"/>
  <c r="F186" s="1"/>
  <c r="G186" s="1"/>
  <c r="H186" l="1"/>
  <c r="J186" s="1"/>
  <c r="I186" l="1"/>
  <c r="C187" s="1"/>
  <c r="F187" s="1"/>
  <c r="G187" s="1"/>
  <c r="H187" s="1"/>
  <c r="J187" s="1"/>
  <c r="I187" l="1"/>
  <c r="C188" s="1"/>
  <c r="F188" s="1"/>
  <c r="G188" s="1"/>
  <c r="H188" l="1"/>
  <c r="J188" s="1"/>
  <c r="I188" l="1"/>
  <c r="C189" s="1"/>
  <c r="F189" s="1"/>
  <c r="G189" s="1"/>
  <c r="H189" l="1"/>
  <c r="J189" s="1"/>
  <c r="I189" l="1"/>
  <c r="C190" s="1"/>
  <c r="F190" s="1"/>
  <c r="G190" s="1"/>
  <c r="H190" s="1"/>
  <c r="J190" s="1"/>
  <c r="I190" l="1"/>
  <c r="C191" s="1"/>
  <c r="F191" s="1"/>
  <c r="G191" s="1"/>
  <c r="H191" s="1"/>
  <c r="J191" s="1"/>
  <c r="I191" l="1"/>
  <c r="C192" s="1"/>
  <c r="F192" s="1"/>
  <c r="G192" s="1"/>
  <c r="H192" l="1"/>
  <c r="J192" s="1"/>
  <c r="I192" l="1"/>
  <c r="C193" s="1"/>
  <c r="F193" s="1"/>
  <c r="G193" s="1"/>
  <c r="H193" s="1"/>
  <c r="J193" s="1"/>
  <c r="I193" l="1"/>
  <c r="C194" s="1"/>
  <c r="F194" s="1"/>
  <c r="G194" s="1"/>
  <c r="H194" l="1"/>
  <c r="J194" s="1"/>
  <c r="I194" l="1"/>
  <c r="C195" s="1"/>
  <c r="F195" s="1"/>
  <c r="G195" s="1"/>
  <c r="H195" s="1"/>
  <c r="J195" s="1"/>
  <c r="I195" l="1"/>
  <c r="C196" s="1"/>
  <c r="F196" s="1"/>
  <c r="G196" s="1"/>
  <c r="H196" l="1"/>
  <c r="J196" s="1"/>
  <c r="I196" l="1"/>
  <c r="C197" s="1"/>
  <c r="F197" s="1"/>
  <c r="G197" s="1"/>
  <c r="H197" l="1"/>
  <c r="J197" s="1"/>
  <c r="I197" l="1"/>
  <c r="C198" s="1"/>
  <c r="F198" s="1"/>
  <c r="G198" s="1"/>
  <c r="H198" l="1"/>
  <c r="J198" s="1"/>
  <c r="I198" l="1"/>
  <c r="C199" s="1"/>
  <c r="F199" s="1"/>
  <c r="G199" s="1"/>
  <c r="H199" s="1"/>
  <c r="J199" s="1"/>
  <c r="I199" l="1"/>
  <c r="C200" s="1"/>
  <c r="F200" s="1"/>
  <c r="G200" s="1"/>
  <c r="H200" l="1"/>
  <c r="J200" s="1"/>
  <c r="I200" l="1"/>
  <c r="C201" s="1"/>
  <c r="F201" s="1"/>
  <c r="G201" s="1"/>
  <c r="H201" s="1"/>
  <c r="J201" s="1"/>
  <c r="I201" l="1"/>
  <c r="C202" s="1"/>
  <c r="F202" s="1"/>
  <c r="G202" s="1"/>
  <c r="H202" l="1"/>
  <c r="J202" s="1"/>
  <c r="I202" l="1"/>
  <c r="C203" s="1"/>
  <c r="F203" s="1"/>
  <c r="G203" s="1"/>
  <c r="H203" s="1"/>
  <c r="J203" s="1"/>
  <c r="I203" l="1"/>
  <c r="C204" s="1"/>
  <c r="F204" s="1"/>
  <c r="G204" s="1"/>
  <c r="I204" l="1"/>
  <c r="C205" s="1"/>
  <c r="F205" s="1"/>
  <c r="G205" s="1"/>
  <c r="H205" s="1"/>
  <c r="J205" s="1"/>
  <c r="H204"/>
  <c r="J204" s="1"/>
  <c r="I205" l="1"/>
  <c r="C206" s="1"/>
  <c r="F206" s="1"/>
  <c r="G206" s="1"/>
  <c r="H206" l="1"/>
  <c r="J206" s="1"/>
  <c r="I206" l="1"/>
  <c r="C207" s="1"/>
  <c r="F207" s="1"/>
  <c r="G207" s="1"/>
  <c r="H207" s="1"/>
  <c r="J207" s="1"/>
  <c r="I207" l="1"/>
  <c r="C208" s="1"/>
  <c r="F208" s="1"/>
  <c r="G208" s="1"/>
  <c r="H208" l="1"/>
  <c r="J208" s="1"/>
  <c r="I208" l="1"/>
  <c r="C209" s="1"/>
  <c r="F209" s="1"/>
  <c r="G209" s="1"/>
  <c r="H209" s="1"/>
  <c r="J209" s="1"/>
  <c r="I209" l="1"/>
  <c r="C210" s="1"/>
  <c r="F210" s="1"/>
  <c r="G210" s="1"/>
  <c r="I210" l="1"/>
  <c r="C211" s="1"/>
  <c r="F211" s="1"/>
  <c r="G211" s="1"/>
  <c r="H210"/>
  <c r="J210" s="1"/>
  <c r="H211" l="1"/>
  <c r="J211" s="1"/>
  <c r="I211" l="1"/>
  <c r="C212" s="1"/>
  <c r="F212" s="1"/>
  <c r="G212" s="1"/>
  <c r="H212" l="1"/>
  <c r="J212" s="1"/>
  <c r="I212" l="1"/>
  <c r="C213" s="1"/>
  <c r="F213" s="1"/>
  <c r="G213" s="1"/>
  <c r="H213" l="1"/>
  <c r="J213" s="1"/>
  <c r="I213" l="1"/>
  <c r="C214" s="1"/>
  <c r="F214" s="1"/>
  <c r="G214" s="1"/>
  <c r="H214" l="1"/>
  <c r="J214" s="1"/>
  <c r="I214" l="1"/>
  <c r="C215" s="1"/>
  <c r="F215" s="1"/>
  <c r="G215" s="1"/>
  <c r="H215" s="1"/>
  <c r="J215" s="1"/>
  <c r="I215" l="1"/>
  <c r="C216" s="1"/>
  <c r="F216" s="1"/>
  <c r="G216" s="1"/>
  <c r="H216" s="1"/>
  <c r="J216" s="1"/>
  <c r="I216" l="1"/>
  <c r="C217" s="1"/>
  <c r="F217" s="1"/>
  <c r="G217" s="1"/>
  <c r="H217" s="1"/>
  <c r="J217" s="1"/>
  <c r="I217" l="1"/>
  <c r="C218" s="1"/>
  <c r="F218" s="1"/>
  <c r="G218" s="1"/>
  <c r="H218" l="1"/>
  <c r="J218" s="1"/>
  <c r="I218" l="1"/>
  <c r="C219" s="1"/>
  <c r="F219" s="1"/>
  <c r="G219" s="1"/>
  <c r="H219" s="1"/>
  <c r="J219" s="1"/>
  <c r="I219" l="1"/>
  <c r="C220" s="1"/>
  <c r="F220" s="1"/>
  <c r="G220" s="1"/>
  <c r="H220" l="1"/>
  <c r="J220" s="1"/>
  <c r="I220" l="1"/>
  <c r="C221" s="1"/>
  <c r="F221" s="1"/>
  <c r="G221" s="1"/>
  <c r="H221" l="1"/>
  <c r="J221" s="1"/>
  <c r="I221" l="1"/>
  <c r="C222" s="1"/>
  <c r="F222" s="1"/>
  <c r="G222" s="1"/>
  <c r="H222" s="1"/>
  <c r="J222" s="1"/>
  <c r="I222" l="1"/>
  <c r="C223" s="1"/>
  <c r="F223" s="1"/>
  <c r="G223" s="1"/>
  <c r="H223" s="1"/>
  <c r="J223" s="1"/>
  <c r="I223" l="1"/>
  <c r="C224" s="1"/>
  <c r="F224" s="1"/>
  <c r="G224" s="1"/>
  <c r="H224" l="1"/>
  <c r="J224" s="1"/>
  <c r="I224" l="1"/>
  <c r="C225" s="1"/>
  <c r="F225" s="1"/>
  <c r="G225" s="1"/>
  <c r="H225" s="1"/>
  <c r="J225" s="1"/>
  <c r="I225" l="1"/>
  <c r="C226" s="1"/>
  <c r="F226" s="1"/>
  <c r="G226" s="1"/>
  <c r="H226" l="1"/>
  <c r="J226" s="1"/>
  <c r="I226" l="1"/>
  <c r="C227" s="1"/>
  <c r="F227" s="1"/>
  <c r="G227" s="1"/>
  <c r="H227" s="1"/>
  <c r="J227" s="1"/>
  <c r="I227" l="1"/>
  <c r="C228" s="1"/>
  <c r="F228" s="1"/>
  <c r="G228" s="1"/>
  <c r="H228" l="1"/>
  <c r="J228" s="1"/>
  <c r="I228" l="1"/>
  <c r="C229" s="1"/>
  <c r="F229" s="1"/>
  <c r="G229" s="1"/>
  <c r="H229" s="1"/>
  <c r="J229" s="1"/>
  <c r="I229" l="1"/>
  <c r="C230" s="1"/>
  <c r="F230" s="1"/>
  <c r="G230" s="1"/>
  <c r="H230" l="1"/>
  <c r="J230" s="1"/>
  <c r="I230" l="1"/>
  <c r="C231" s="1"/>
  <c r="F231" s="1"/>
  <c r="G231" s="1"/>
  <c r="H231" s="1"/>
  <c r="J231" s="1"/>
  <c r="I231" l="1"/>
  <c r="C232" s="1"/>
  <c r="F232" s="1"/>
  <c r="G232" s="1"/>
  <c r="H232" l="1"/>
  <c r="J232" s="1"/>
  <c r="I232" l="1"/>
  <c r="C233" s="1"/>
  <c r="F233" s="1"/>
  <c r="G233" s="1"/>
  <c r="H233" s="1"/>
  <c r="J233" s="1"/>
  <c r="I233" l="1"/>
  <c r="C234" s="1"/>
  <c r="F234" s="1"/>
  <c r="G234" s="1"/>
  <c r="I234" l="1"/>
  <c r="C235" s="1"/>
  <c r="F235" s="1"/>
  <c r="G235" s="1"/>
  <c r="H234"/>
  <c r="J234" s="1"/>
  <c r="H235" l="1"/>
  <c r="J235" s="1"/>
  <c r="I235" l="1"/>
  <c r="C236" s="1"/>
  <c r="F236" s="1"/>
  <c r="G236" s="1"/>
  <c r="H236" l="1"/>
  <c r="J236" s="1"/>
  <c r="I236" l="1"/>
  <c r="C237" s="1"/>
  <c r="F237" s="1"/>
  <c r="G237" s="1"/>
  <c r="H237" s="1"/>
  <c r="J237" s="1"/>
  <c r="I237" l="1"/>
  <c r="C238" s="1"/>
  <c r="F238" s="1"/>
  <c r="G238" s="1"/>
  <c r="H238" l="1"/>
  <c r="J238" s="1"/>
  <c r="I238" l="1"/>
  <c r="C239" s="1"/>
  <c r="F239" s="1"/>
  <c r="G239" s="1"/>
  <c r="H239" s="1"/>
  <c r="J239" s="1"/>
  <c r="I239" l="1"/>
  <c r="C240" s="1"/>
  <c r="F240" s="1"/>
  <c r="G240" s="1"/>
  <c r="H240" l="1"/>
  <c r="J240" s="1"/>
  <c r="I240" l="1"/>
  <c r="C241" s="1"/>
  <c r="F241" s="1"/>
  <c r="G241" s="1"/>
  <c r="H241" s="1"/>
  <c r="J241" s="1"/>
  <c r="I241" l="1"/>
  <c r="C242" s="1"/>
  <c r="F242" s="1"/>
  <c r="G242" s="1"/>
  <c r="H242" l="1"/>
  <c r="J242" s="1"/>
  <c r="I242" l="1"/>
  <c r="C243" s="1"/>
  <c r="F243" s="1"/>
  <c r="G243" s="1"/>
  <c r="H243" s="1"/>
  <c r="J243" s="1"/>
  <c r="I243" l="1"/>
  <c r="C244" s="1"/>
  <c r="F244" s="1"/>
  <c r="G244" s="1"/>
  <c r="H244" l="1"/>
  <c r="J244" s="1"/>
  <c r="I244" l="1"/>
  <c r="C245" s="1"/>
  <c r="F245" s="1"/>
  <c r="G245" s="1"/>
  <c r="H245" l="1"/>
  <c r="J245" s="1"/>
  <c r="I245" l="1"/>
  <c r="C246" s="1"/>
  <c r="F246" s="1"/>
  <c r="G246" s="1"/>
  <c r="H246" l="1"/>
  <c r="J246" s="1"/>
  <c r="I246" l="1"/>
  <c r="C247" s="1"/>
  <c r="F247" s="1"/>
  <c r="G247" s="1"/>
  <c r="H247" s="1"/>
  <c r="J247" s="1"/>
  <c r="I247" l="1"/>
  <c r="C248" s="1"/>
  <c r="F248" s="1"/>
  <c r="G248" s="1"/>
  <c r="H248" s="1"/>
  <c r="J248" s="1"/>
  <c r="I248" l="1"/>
  <c r="C249" s="1"/>
  <c r="F249" s="1"/>
  <c r="G249" s="1"/>
  <c r="H249" s="1"/>
  <c r="J249" s="1"/>
  <c r="I249" l="1"/>
  <c r="C250" s="1"/>
  <c r="F250" s="1"/>
  <c r="G250" s="1"/>
  <c r="H250" l="1"/>
  <c r="J250" s="1"/>
  <c r="I250" l="1"/>
  <c r="C251" s="1"/>
  <c r="F251" s="1"/>
  <c r="G251" s="1"/>
  <c r="H251" s="1"/>
  <c r="J251" s="1"/>
  <c r="I251" l="1"/>
  <c r="C252" s="1"/>
  <c r="F252" s="1"/>
  <c r="G252" s="1"/>
  <c r="H252" l="1"/>
  <c r="J252" s="1"/>
  <c r="I252" l="1"/>
  <c r="C253" s="1"/>
  <c r="F253" s="1"/>
  <c r="G253" s="1"/>
  <c r="H253" s="1"/>
  <c r="J253" s="1"/>
  <c r="I253" l="1"/>
  <c r="C254" s="1"/>
  <c r="F254" s="1"/>
  <c r="G254" s="1"/>
  <c r="H254" l="1"/>
  <c r="J254" s="1"/>
  <c r="I254" l="1"/>
  <c r="C255" s="1"/>
  <c r="F255" s="1"/>
  <c r="G255" s="1"/>
  <c r="H255" s="1"/>
  <c r="J255" s="1"/>
  <c r="I255" l="1"/>
  <c r="C256" s="1"/>
  <c r="F256" s="1"/>
  <c r="G256" s="1"/>
  <c r="I256" l="1"/>
  <c r="C257" s="1"/>
  <c r="F257" s="1"/>
  <c r="G257" s="1"/>
  <c r="H256"/>
  <c r="J256" s="1"/>
  <c r="H257" l="1"/>
  <c r="J257" s="1"/>
  <c r="I257" l="1"/>
  <c r="C258" s="1"/>
  <c r="F258" s="1"/>
  <c r="G258" s="1"/>
  <c r="H258" l="1"/>
  <c r="J258" s="1"/>
  <c r="I258" l="1"/>
  <c r="C259" s="1"/>
  <c r="F259" s="1"/>
  <c r="G259" s="1"/>
  <c r="H259" s="1"/>
  <c r="J259" s="1"/>
  <c r="I259" l="1"/>
  <c r="C260" s="1"/>
  <c r="F260" s="1"/>
  <c r="G260" s="1"/>
  <c r="H260" l="1"/>
  <c r="J260" s="1"/>
  <c r="I260" l="1"/>
  <c r="C261" s="1"/>
  <c r="F261" s="1"/>
  <c r="G261" s="1"/>
  <c r="H261" s="1"/>
  <c r="J261" s="1"/>
  <c r="I261" l="1"/>
  <c r="C262" s="1"/>
  <c r="F262" s="1"/>
  <c r="G262" s="1"/>
  <c r="H262" l="1"/>
  <c r="J262" s="1"/>
  <c r="I262" l="1"/>
  <c r="C263" s="1"/>
  <c r="F263" s="1"/>
  <c r="G263" s="1"/>
  <c r="H263" l="1"/>
  <c r="J263" s="1"/>
  <c r="I263" l="1"/>
  <c r="C264" s="1"/>
  <c r="F264" s="1"/>
  <c r="G264" s="1"/>
  <c r="H264" l="1"/>
  <c r="J264" s="1"/>
  <c r="I264" l="1"/>
  <c r="C265" s="1"/>
  <c r="F265" s="1"/>
  <c r="G265" s="1"/>
  <c r="H265" s="1"/>
  <c r="J265" s="1"/>
  <c r="I265" l="1"/>
  <c r="C266" s="1"/>
  <c r="F266" s="1"/>
  <c r="G266" s="1"/>
  <c r="H266" l="1"/>
  <c r="J266" s="1"/>
  <c r="I266" l="1"/>
  <c r="C267" s="1"/>
  <c r="F267" s="1"/>
  <c r="G267" s="1"/>
  <c r="H267" s="1"/>
  <c r="J267" s="1"/>
  <c r="I267" l="1"/>
  <c r="C268" s="1"/>
  <c r="F268" s="1"/>
  <c r="G268" s="1"/>
  <c r="H268" l="1"/>
  <c r="J268" s="1"/>
  <c r="I268" l="1"/>
  <c r="C269" s="1"/>
  <c r="F269" s="1"/>
  <c r="G269" s="1"/>
  <c r="H269" s="1"/>
  <c r="J269" s="1"/>
  <c r="I269" l="1"/>
  <c r="C270" s="1"/>
  <c r="F270" s="1"/>
  <c r="G270" s="1"/>
  <c r="H270" l="1"/>
  <c r="J270" s="1"/>
  <c r="I270" l="1"/>
  <c r="C271" s="1"/>
  <c r="F271" s="1"/>
  <c r="G271" s="1"/>
  <c r="H271" s="1"/>
  <c r="J271" s="1"/>
  <c r="I271" l="1"/>
  <c r="C272" s="1"/>
  <c r="F272" s="1"/>
  <c r="G272" s="1"/>
  <c r="H272" l="1"/>
  <c r="J272" s="1"/>
  <c r="I272" l="1"/>
  <c r="C273" s="1"/>
  <c r="F273" s="1"/>
  <c r="G273" s="1"/>
  <c r="H273" s="1"/>
  <c r="J273" s="1"/>
  <c r="I273" l="1"/>
  <c r="C274" s="1"/>
  <c r="F274" s="1"/>
  <c r="G274" s="1"/>
  <c r="I274" l="1"/>
  <c r="C275" s="1"/>
  <c r="F275" s="1"/>
  <c r="G275" s="1"/>
  <c r="H274"/>
  <c r="J274" s="1"/>
  <c r="H275" l="1"/>
  <c r="J275" s="1"/>
  <c r="I275" l="1"/>
  <c r="C276" s="1"/>
  <c r="F276" s="1"/>
  <c r="G276" s="1"/>
  <c r="I276" l="1"/>
  <c r="C277" s="1"/>
  <c r="F277" s="1"/>
  <c r="G277" s="1"/>
  <c r="H276"/>
  <c r="J276" s="1"/>
  <c r="H277" l="1"/>
  <c r="J277" s="1"/>
  <c r="I277" l="1"/>
  <c r="C278" s="1"/>
  <c r="F278" s="1"/>
  <c r="G278" s="1"/>
  <c r="H278" l="1"/>
  <c r="J278" s="1"/>
  <c r="I278" l="1"/>
  <c r="C279" s="1"/>
  <c r="F279" s="1"/>
  <c r="G279" s="1"/>
  <c r="H279" s="1"/>
  <c r="J279" s="1"/>
  <c r="I279" l="1"/>
  <c r="C280" s="1"/>
  <c r="F280" s="1"/>
  <c r="G280" s="1"/>
  <c r="H280" l="1"/>
  <c r="J280" s="1"/>
  <c r="I280" l="1"/>
  <c r="C281" s="1"/>
  <c r="F281" s="1"/>
  <c r="G281" s="1"/>
  <c r="H281" s="1"/>
  <c r="J281" s="1"/>
  <c r="I281" l="1"/>
  <c r="C282" s="1"/>
  <c r="F282" s="1"/>
  <c r="G282" s="1"/>
  <c r="I282" l="1"/>
  <c r="C283" s="1"/>
  <c r="F283" s="1"/>
  <c r="G283" s="1"/>
  <c r="H282"/>
  <c r="J282" s="1"/>
  <c r="H283" l="1"/>
  <c r="J283" s="1"/>
  <c r="I283" l="1"/>
  <c r="C284" s="1"/>
  <c r="F284" s="1"/>
  <c r="G284" s="1"/>
  <c r="I284" l="1"/>
  <c r="C285" s="1"/>
  <c r="F285" s="1"/>
  <c r="G285" s="1"/>
  <c r="H284"/>
  <c r="J284" s="1"/>
  <c r="H285" l="1"/>
  <c r="J285" s="1"/>
  <c r="I285" l="1"/>
  <c r="C286" s="1"/>
  <c r="F286" s="1"/>
  <c r="G286" s="1"/>
  <c r="H286" l="1"/>
  <c r="J286" s="1"/>
  <c r="I286" l="1"/>
  <c r="C287" s="1"/>
  <c r="F287" s="1"/>
  <c r="G287" s="1"/>
  <c r="H287" s="1"/>
  <c r="J287" s="1"/>
  <c r="I287" l="1"/>
  <c r="C288" s="1"/>
  <c r="F288" s="1"/>
  <c r="G288" s="1"/>
  <c r="H288" l="1"/>
  <c r="J288" s="1"/>
  <c r="I288" l="1"/>
  <c r="C289" s="1"/>
  <c r="F289" s="1"/>
  <c r="G289" s="1"/>
  <c r="H289" s="1"/>
  <c r="J289" s="1"/>
  <c r="I289" l="1"/>
  <c r="C290" s="1"/>
  <c r="F290" s="1"/>
  <c r="G290" s="1"/>
  <c r="H290" l="1"/>
  <c r="J290" s="1"/>
  <c r="I290" l="1"/>
  <c r="C291" s="1"/>
  <c r="F291" s="1"/>
  <c r="G291" s="1"/>
  <c r="H291" s="1"/>
  <c r="J291" s="1"/>
  <c r="I291" l="1"/>
  <c r="C292" s="1"/>
  <c r="F292" s="1"/>
  <c r="G292" s="1"/>
  <c r="H292" l="1"/>
  <c r="J292" s="1"/>
  <c r="I292" l="1"/>
  <c r="C293" s="1"/>
  <c r="F293" s="1"/>
  <c r="G293" s="1"/>
  <c r="H293" s="1"/>
  <c r="J293" s="1"/>
  <c r="I293" l="1"/>
  <c r="C294" s="1"/>
  <c r="F294" s="1"/>
  <c r="G294" s="1"/>
  <c r="H294" l="1"/>
  <c r="J294" s="1"/>
  <c r="I294" l="1"/>
  <c r="C295" s="1"/>
  <c r="F295" s="1"/>
  <c r="G295" s="1"/>
  <c r="H295" s="1"/>
  <c r="J295" s="1"/>
  <c r="I295" l="1"/>
  <c r="C296" s="1"/>
  <c r="F296" s="1"/>
  <c r="G296" s="1"/>
  <c r="H296" l="1"/>
  <c r="J296" s="1"/>
  <c r="I296" l="1"/>
  <c r="C297" s="1"/>
  <c r="F297" s="1"/>
  <c r="G297" s="1"/>
  <c r="H297" s="1"/>
  <c r="J297" s="1"/>
  <c r="I297" l="1"/>
  <c r="C298" s="1"/>
  <c r="F298" s="1"/>
  <c r="G298" s="1"/>
  <c r="H298" l="1"/>
  <c r="J298" s="1"/>
  <c r="I298" l="1"/>
  <c r="C299" s="1"/>
  <c r="F299" s="1"/>
  <c r="G299" s="1"/>
  <c r="H299" s="1"/>
  <c r="J299" s="1"/>
  <c r="I299" l="1"/>
  <c r="C300" s="1"/>
  <c r="F300" s="1"/>
  <c r="G300" s="1"/>
  <c r="H300" l="1"/>
  <c r="J300" s="1"/>
  <c r="I300" l="1"/>
  <c r="C301" s="1"/>
  <c r="F301" s="1"/>
  <c r="G301" s="1"/>
  <c r="H301" s="1"/>
  <c r="J301" s="1"/>
  <c r="I301" l="1"/>
  <c r="C302" s="1"/>
  <c r="F302" s="1"/>
  <c r="G302" s="1"/>
  <c r="H302" l="1"/>
  <c r="J302" s="1"/>
  <c r="I302" l="1"/>
  <c r="C303" s="1"/>
  <c r="F303" s="1"/>
  <c r="G303" s="1"/>
  <c r="H303" s="1"/>
  <c r="J303" s="1"/>
  <c r="I303" l="1"/>
  <c r="C304" s="1"/>
  <c r="F304" s="1"/>
  <c r="G304" s="1"/>
  <c r="H304" l="1"/>
  <c r="J304" s="1"/>
  <c r="I304" l="1"/>
  <c r="C305" s="1"/>
  <c r="F305" s="1"/>
  <c r="G305" s="1"/>
  <c r="H305" s="1"/>
  <c r="J305" s="1"/>
  <c r="I305" l="1"/>
  <c r="C306" s="1"/>
  <c r="F306" s="1"/>
  <c r="G306" s="1"/>
  <c r="H306" l="1"/>
  <c r="J306" s="1"/>
  <c r="I306" l="1"/>
  <c r="C307" s="1"/>
  <c r="F307" s="1"/>
  <c r="G307" s="1"/>
  <c r="H307" s="1"/>
  <c r="J307" s="1"/>
  <c r="I307" l="1"/>
  <c r="C308" s="1"/>
  <c r="F308" s="1"/>
  <c r="G308" s="1"/>
  <c r="H308" l="1"/>
  <c r="J308" s="1"/>
  <c r="I308" l="1"/>
  <c r="C309" s="1"/>
  <c r="F309" s="1"/>
  <c r="G309" s="1"/>
  <c r="H309" s="1"/>
  <c r="J309" s="1"/>
  <c r="I309" l="1"/>
  <c r="C310" s="1"/>
  <c r="F310" s="1"/>
  <c r="G310" s="1"/>
  <c r="H310" l="1"/>
  <c r="J310" s="1"/>
  <c r="I310" l="1"/>
  <c r="C311" s="1"/>
  <c r="F311" s="1"/>
  <c r="G311" s="1"/>
  <c r="H311" s="1"/>
  <c r="J311" s="1"/>
  <c r="I311" l="1"/>
  <c r="C312" s="1"/>
  <c r="F312" s="1"/>
  <c r="G312" s="1"/>
  <c r="H312" l="1"/>
  <c r="J312" s="1"/>
  <c r="I312" l="1"/>
  <c r="C313" s="1"/>
  <c r="F313" s="1"/>
  <c r="G313" s="1"/>
  <c r="H313" s="1"/>
  <c r="J313" s="1"/>
  <c r="I313" l="1"/>
  <c r="C314" s="1"/>
  <c r="F314" s="1"/>
  <c r="G314" s="1"/>
  <c r="H314" l="1"/>
  <c r="J314" s="1"/>
  <c r="I314" l="1"/>
  <c r="C315" s="1"/>
  <c r="F315" s="1"/>
  <c r="G315" s="1"/>
  <c r="H315" s="1"/>
  <c r="J315" s="1"/>
  <c r="I315" l="1"/>
  <c r="C316" s="1"/>
  <c r="F316" s="1"/>
  <c r="G316" s="1"/>
  <c r="H316" l="1"/>
  <c r="J316" s="1"/>
  <c r="I316" l="1"/>
  <c r="C317" s="1"/>
  <c r="F317" s="1"/>
  <c r="G317" s="1"/>
  <c r="H317" s="1"/>
  <c r="J317" s="1"/>
  <c r="I317" l="1"/>
  <c r="C318" s="1"/>
  <c r="F318" s="1"/>
  <c r="G318" s="1"/>
  <c r="H318" l="1"/>
  <c r="J318" s="1"/>
  <c r="I318" l="1"/>
  <c r="C319" s="1"/>
  <c r="F319" s="1"/>
  <c r="G319" s="1"/>
  <c r="H319" s="1"/>
  <c r="J319" s="1"/>
  <c r="I319" l="1"/>
  <c r="C320" s="1"/>
  <c r="F320" s="1"/>
  <c r="G320" s="1"/>
  <c r="H320" l="1"/>
  <c r="J320" s="1"/>
  <c r="I320" l="1"/>
  <c r="C321" s="1"/>
  <c r="F321" s="1"/>
  <c r="G321" s="1"/>
  <c r="H321" s="1"/>
  <c r="J321" s="1"/>
  <c r="I321" l="1"/>
  <c r="C322" s="1"/>
  <c r="F322" s="1"/>
  <c r="G322" s="1"/>
  <c r="H322" l="1"/>
  <c r="J322" s="1"/>
  <c r="I322" l="1"/>
  <c r="C323" s="1"/>
  <c r="F323" s="1"/>
  <c r="G323" s="1"/>
  <c r="H323" s="1"/>
  <c r="J323" s="1"/>
  <c r="I323" l="1"/>
  <c r="C324" s="1"/>
  <c r="F324" s="1"/>
  <c r="G324" s="1"/>
  <c r="H324" l="1"/>
  <c r="J324" s="1"/>
  <c r="I324" l="1"/>
  <c r="C325" s="1"/>
  <c r="F325" s="1"/>
  <c r="G325" s="1"/>
  <c r="H325" s="1"/>
  <c r="J325" s="1"/>
  <c r="I325" l="1"/>
  <c r="C326" s="1"/>
  <c r="F326" s="1"/>
  <c r="G326" s="1"/>
  <c r="H326" l="1"/>
  <c r="J326" s="1"/>
  <c r="I326" l="1"/>
  <c r="C327" s="1"/>
  <c r="F327" s="1"/>
  <c r="G327" s="1"/>
  <c r="H327" s="1"/>
  <c r="J327" s="1"/>
  <c r="I327" l="1"/>
  <c r="C328" s="1"/>
  <c r="F328" s="1"/>
  <c r="G328" s="1"/>
  <c r="H328" l="1"/>
  <c r="J328" s="1"/>
  <c r="I328" l="1"/>
  <c r="C329" s="1"/>
  <c r="F329" s="1"/>
  <c r="G329" s="1"/>
  <c r="H329" s="1"/>
  <c r="J329" s="1"/>
  <c r="I329" l="1"/>
  <c r="C330" s="1"/>
  <c r="F330" s="1"/>
  <c r="G330" s="1"/>
  <c r="H330" l="1"/>
  <c r="J330" s="1"/>
  <c r="I330" l="1"/>
  <c r="C331" s="1"/>
  <c r="F331" s="1"/>
  <c r="G331" s="1"/>
  <c r="H331" s="1"/>
  <c r="J331" s="1"/>
  <c r="I331" l="1"/>
  <c r="C332" s="1"/>
  <c r="F332" s="1"/>
  <c r="G332" s="1"/>
  <c r="H332" l="1"/>
  <c r="J332" s="1"/>
  <c r="I332" l="1"/>
  <c r="C333" s="1"/>
  <c r="F333" s="1"/>
  <c r="G333" s="1"/>
  <c r="H333" s="1"/>
  <c r="J333" s="1"/>
  <c r="I333" l="1"/>
  <c r="C334" s="1"/>
  <c r="F334" s="1"/>
  <c r="G334" s="1"/>
  <c r="H334" l="1"/>
  <c r="J334" s="1"/>
  <c r="I334" l="1"/>
  <c r="C335" s="1"/>
  <c r="F335" s="1"/>
  <c r="G335" s="1"/>
  <c r="H335" s="1"/>
  <c r="J335" s="1"/>
  <c r="I335" l="1"/>
  <c r="C336" s="1"/>
  <c r="F336" s="1"/>
  <c r="G336" s="1"/>
  <c r="H336" l="1"/>
  <c r="J336" s="1"/>
  <c r="I336" l="1"/>
  <c r="C337" s="1"/>
  <c r="F337" s="1"/>
  <c r="G337" s="1"/>
  <c r="H337" s="1"/>
  <c r="J337" s="1"/>
  <c r="I337" l="1"/>
  <c r="C338" s="1"/>
  <c r="F338" s="1"/>
  <c r="G338" s="1"/>
  <c r="H338" l="1"/>
  <c r="J338" s="1"/>
  <c r="I338" l="1"/>
  <c r="C339" s="1"/>
  <c r="F339" s="1"/>
  <c r="G339" s="1"/>
  <c r="H339" s="1"/>
  <c r="J339" s="1"/>
  <c r="I339" l="1"/>
  <c r="C340" s="1"/>
  <c r="F340" s="1"/>
  <c r="G340" s="1"/>
  <c r="H340" l="1"/>
  <c r="J340" s="1"/>
  <c r="I340" l="1"/>
  <c r="C341" s="1"/>
  <c r="F341" s="1"/>
  <c r="G341" s="1"/>
  <c r="H341" s="1"/>
  <c r="J341" s="1"/>
  <c r="I341" l="1"/>
  <c r="C342" s="1"/>
  <c r="F342" s="1"/>
  <c r="G342" s="1"/>
  <c r="H342" l="1"/>
  <c r="J342" s="1"/>
  <c r="I342" l="1"/>
  <c r="C343" s="1"/>
  <c r="F343" s="1"/>
  <c r="G343" s="1"/>
  <c r="H343" s="1"/>
  <c r="J343" s="1"/>
  <c r="I343" l="1"/>
  <c r="C344" s="1"/>
  <c r="F344" s="1"/>
  <c r="G344" s="1"/>
  <c r="H344" l="1"/>
  <c r="J344" s="1"/>
  <c r="I344" l="1"/>
  <c r="C345" s="1"/>
  <c r="F345" s="1"/>
  <c r="G345" s="1"/>
  <c r="H345" s="1"/>
  <c r="J345" s="1"/>
  <c r="I345" l="1"/>
  <c r="C346" s="1"/>
  <c r="F346" s="1"/>
  <c r="G346" s="1"/>
  <c r="H346" l="1"/>
  <c r="J346" s="1"/>
  <c r="I346" l="1"/>
  <c r="C347" s="1"/>
  <c r="F347" s="1"/>
  <c r="G347" s="1"/>
  <c r="H347" s="1"/>
  <c r="J347" s="1"/>
  <c r="I347" l="1"/>
  <c r="C348" s="1"/>
  <c r="F348" s="1"/>
  <c r="G348" s="1"/>
  <c r="H348" l="1"/>
  <c r="J348" s="1"/>
  <c r="I348" l="1"/>
  <c r="C349" s="1"/>
  <c r="F349" s="1"/>
  <c r="G349" s="1"/>
  <c r="H349" s="1"/>
  <c r="J349" s="1"/>
  <c r="I349" l="1"/>
  <c r="C350" s="1"/>
  <c r="F350" s="1"/>
  <c r="G350" s="1"/>
  <c r="H350" l="1"/>
  <c r="J350" s="1"/>
  <c r="I350" l="1"/>
  <c r="C351" s="1"/>
  <c r="F351" s="1"/>
  <c r="G351" s="1"/>
  <c r="H351" s="1"/>
  <c r="J351" s="1"/>
  <c r="I351" l="1"/>
  <c r="C352" s="1"/>
  <c r="F352" s="1"/>
  <c r="G352" s="1"/>
  <c r="H352" l="1"/>
  <c r="J352" s="1"/>
  <c r="I352" l="1"/>
  <c r="C353" s="1"/>
  <c r="F353" s="1"/>
  <c r="G353" s="1"/>
  <c r="H353" s="1"/>
  <c r="J353" s="1"/>
  <c r="I353" l="1"/>
  <c r="C354" s="1"/>
  <c r="F354" s="1"/>
  <c r="G354" s="1"/>
  <c r="H354" l="1"/>
  <c r="J354" s="1"/>
  <c r="I354" l="1"/>
  <c r="C355" s="1"/>
  <c r="F355" s="1"/>
  <c r="G355" s="1"/>
  <c r="H355" s="1"/>
  <c r="J355" s="1"/>
  <c r="I355" l="1"/>
  <c r="C356" s="1"/>
  <c r="F356" s="1"/>
  <c r="G356" s="1"/>
  <c r="H356" l="1"/>
  <c r="J356" s="1"/>
  <c r="I356" l="1"/>
  <c r="C357" s="1"/>
  <c r="F357" s="1"/>
  <c r="G357" s="1"/>
  <c r="H357" s="1"/>
  <c r="J357" s="1"/>
  <c r="I357" l="1"/>
  <c r="C358" s="1"/>
  <c r="F358" s="1"/>
  <c r="G358" s="1"/>
  <c r="H358" l="1"/>
  <c r="J358" s="1"/>
  <c r="I358" l="1"/>
  <c r="C359" s="1"/>
  <c r="F359" s="1"/>
  <c r="G359" s="1"/>
  <c r="H359" s="1"/>
  <c r="J359" s="1"/>
  <c r="I359" l="1"/>
  <c r="C360" s="1"/>
  <c r="F360" s="1"/>
  <c r="G360" s="1"/>
  <c r="H360" l="1"/>
  <c r="J360" s="1"/>
  <c r="I360" l="1"/>
  <c r="C361" s="1"/>
  <c r="F361" s="1"/>
  <c r="G361" s="1"/>
  <c r="H361" s="1"/>
  <c r="J361" s="1"/>
  <c r="I361" l="1"/>
  <c r="C362" s="1"/>
  <c r="F362" s="1"/>
  <c r="G362" s="1"/>
  <c r="H362" l="1"/>
  <c r="J362" s="1"/>
  <c r="I362" l="1"/>
  <c r="C363" s="1"/>
  <c r="F363" s="1"/>
  <c r="G363" s="1"/>
  <c r="H363" s="1"/>
  <c r="J363" s="1"/>
  <c r="I363" l="1"/>
  <c r="C364" s="1"/>
  <c r="F364" s="1"/>
  <c r="G364" s="1"/>
  <c r="H364" l="1"/>
  <c r="J364" s="1"/>
  <c r="I364" l="1"/>
  <c r="C365" s="1"/>
  <c r="F365" s="1"/>
  <c r="G365" s="1"/>
  <c r="H365" s="1"/>
  <c r="J365" s="1"/>
  <c r="I365" l="1"/>
  <c r="C366" s="1"/>
  <c r="F366" s="1"/>
  <c r="G366" s="1"/>
  <c r="H366" l="1"/>
  <c r="J366" s="1"/>
  <c r="I366" l="1"/>
  <c r="C367" s="1"/>
  <c r="F367" s="1"/>
  <c r="G367" s="1"/>
  <c r="H367" s="1"/>
  <c r="J367" s="1"/>
  <c r="I367" l="1"/>
  <c r="C368" s="1"/>
  <c r="F368" s="1"/>
  <c r="G368" s="1"/>
  <c r="H368" l="1"/>
  <c r="J368" s="1"/>
  <c r="I368" l="1"/>
  <c r="C369" s="1"/>
  <c r="F369" s="1"/>
  <c r="G369" s="1"/>
  <c r="H369" s="1"/>
  <c r="J369" s="1"/>
  <c r="I369" l="1"/>
  <c r="C370" s="1"/>
  <c r="F370" s="1"/>
  <c r="G370" s="1"/>
  <c r="H370" l="1"/>
  <c r="J370" s="1"/>
  <c r="I370" l="1"/>
  <c r="C371" s="1"/>
  <c r="F371" s="1"/>
  <c r="G371" s="1"/>
  <c r="H371" s="1"/>
  <c r="J371" s="1"/>
  <c r="I371" l="1"/>
  <c r="C372" s="1"/>
  <c r="F372" s="1"/>
  <c r="G372" s="1"/>
  <c r="H372" l="1"/>
  <c r="J372" s="1"/>
  <c r="I372" l="1"/>
  <c r="C373" s="1"/>
  <c r="F373" s="1"/>
  <c r="G373" s="1"/>
  <c r="H373" s="1"/>
  <c r="J373" s="1"/>
  <c r="I373" l="1"/>
  <c r="C374" s="1"/>
  <c r="F374" s="1"/>
  <c r="G374" s="1"/>
  <c r="H374" l="1"/>
  <c r="J374" s="1"/>
  <c r="I374" l="1"/>
  <c r="C375" s="1"/>
  <c r="F375" s="1"/>
  <c r="G375" s="1"/>
  <c r="H375" s="1"/>
  <c r="J375" s="1"/>
  <c r="I375" l="1"/>
  <c r="C376" s="1"/>
  <c r="F376" s="1"/>
  <c r="G376" s="1"/>
  <c r="H376" l="1"/>
  <c r="J376" s="1"/>
  <c r="I376" l="1"/>
  <c r="C377" s="1"/>
  <c r="F377" s="1"/>
  <c r="G377" s="1"/>
  <c r="H377" s="1"/>
  <c r="J377" l="1"/>
  <c r="I377"/>
  <c r="C378" s="1"/>
  <c r="F378" s="1"/>
  <c r="G378" s="1"/>
  <c r="H378" s="1"/>
  <c r="J378" s="1"/>
  <c r="I378" l="1"/>
  <c r="C379" s="1"/>
  <c r="F379" s="1"/>
  <c r="G379" s="1"/>
  <c r="H379" l="1"/>
  <c r="J379" s="1"/>
  <c r="I379" l="1"/>
  <c r="C380" s="1"/>
  <c r="F380" s="1"/>
  <c r="G380" s="1"/>
  <c r="H380" l="1"/>
  <c r="J380" s="1"/>
  <c r="I380" l="1"/>
  <c r="C381" s="1"/>
  <c r="F381" s="1"/>
  <c r="G381" s="1"/>
  <c r="H381" s="1"/>
  <c r="J381" l="1"/>
  <c r="I381"/>
  <c r="C382" s="1"/>
  <c r="F382" s="1"/>
  <c r="G382" s="1"/>
  <c r="H382" s="1"/>
  <c r="J382" s="1"/>
  <c r="I382" l="1"/>
  <c r="C383" s="1"/>
  <c r="F383" s="1"/>
  <c r="G383" s="1"/>
  <c r="H383" l="1"/>
  <c r="J383" s="1"/>
  <c r="I383" l="1"/>
  <c r="C384" s="1"/>
  <c r="F384" s="1"/>
  <c r="G384" s="1"/>
  <c r="H384" l="1"/>
  <c r="J384" s="1"/>
  <c r="I384" l="1"/>
  <c r="C385" s="1"/>
  <c r="F385" s="1"/>
  <c r="G385" s="1"/>
  <c r="H385" s="1"/>
  <c r="J385" s="1"/>
  <c r="I385" l="1"/>
  <c r="C386" s="1"/>
  <c r="F386" s="1"/>
  <c r="G386" s="1"/>
  <c r="H386" l="1"/>
  <c r="J386" s="1"/>
  <c r="I386" l="1"/>
  <c r="C387" s="1"/>
  <c r="F387" s="1"/>
  <c r="G387" s="1"/>
  <c r="H387" s="1"/>
  <c r="J387" s="1"/>
  <c r="I387" l="1"/>
  <c r="C388" s="1"/>
  <c r="F388" s="1"/>
  <c r="G388" s="1"/>
  <c r="H388" l="1"/>
  <c r="J388" s="1"/>
  <c r="I388" l="1"/>
  <c r="C389" s="1"/>
  <c r="F389" s="1"/>
  <c r="G389" s="1"/>
  <c r="H389" s="1"/>
  <c r="J389" s="1"/>
  <c r="I389" l="1"/>
  <c r="C390" s="1"/>
  <c r="F390" s="1"/>
  <c r="G390" s="1"/>
  <c r="H390" l="1"/>
  <c r="J390" s="1"/>
  <c r="I390" l="1"/>
  <c r="C391" s="1"/>
  <c r="F391" s="1"/>
  <c r="G391" s="1"/>
  <c r="H391" s="1"/>
  <c r="J391" s="1"/>
  <c r="I391" l="1"/>
  <c r="C392" s="1"/>
  <c r="F392" s="1"/>
  <c r="G392" s="1"/>
  <c r="H392" l="1"/>
  <c r="J392" s="1"/>
  <c r="I392" l="1"/>
  <c r="C393" s="1"/>
  <c r="F393" s="1"/>
  <c r="G393" s="1"/>
  <c r="H393" s="1"/>
  <c r="J393" s="1"/>
  <c r="I393" l="1"/>
  <c r="C394" s="1"/>
  <c r="F394" s="1"/>
  <c r="G394" s="1"/>
  <c r="H394" s="1"/>
  <c r="J394" s="1"/>
  <c r="I394" l="1"/>
  <c r="C395" s="1"/>
  <c r="F395" s="1"/>
  <c r="G395" s="1"/>
  <c r="H395" l="1"/>
  <c r="J395" s="1"/>
  <c r="I395" l="1"/>
  <c r="C396" s="1"/>
  <c r="F396" s="1"/>
  <c r="G396" s="1"/>
  <c r="H396" l="1"/>
  <c r="J396" s="1"/>
  <c r="I396" l="1"/>
  <c r="C397" s="1"/>
  <c r="F397" s="1"/>
  <c r="G397" s="1"/>
  <c r="H397" s="1"/>
  <c r="J397" s="1"/>
  <c r="I397" l="1"/>
  <c r="C398" s="1"/>
  <c r="F398" s="1"/>
  <c r="G398" s="1"/>
  <c r="H398" l="1"/>
  <c r="J398" s="1"/>
  <c r="I398" l="1"/>
  <c r="C399" s="1"/>
  <c r="F399" s="1"/>
  <c r="G399" s="1"/>
  <c r="H399" s="1"/>
  <c r="J399" s="1"/>
  <c r="I399" l="1"/>
  <c r="C400" s="1"/>
  <c r="F400" s="1"/>
  <c r="G400" s="1"/>
  <c r="H400" l="1"/>
  <c r="J400" s="1"/>
  <c r="I400" l="1"/>
  <c r="C401" s="1"/>
  <c r="F401" s="1"/>
  <c r="G401" s="1"/>
  <c r="H401" s="1"/>
  <c r="J401" s="1"/>
  <c r="I401" l="1"/>
  <c r="C402" s="1"/>
  <c r="F402" s="1"/>
  <c r="G402" s="1"/>
  <c r="H402" l="1"/>
  <c r="J402" s="1"/>
  <c r="I402" l="1"/>
  <c r="C403" s="1"/>
  <c r="F403" s="1"/>
  <c r="G403" s="1"/>
  <c r="H403" s="1"/>
  <c r="J403" s="1"/>
  <c r="I403" l="1"/>
  <c r="C404" s="1"/>
  <c r="F404" s="1"/>
  <c r="G404" s="1"/>
  <c r="H404" l="1"/>
  <c r="J404" s="1"/>
  <c r="I404" l="1"/>
  <c r="C405" s="1"/>
  <c r="F405" s="1"/>
  <c r="G405" s="1"/>
  <c r="H405" l="1"/>
  <c r="J405" s="1"/>
  <c r="I405" l="1"/>
  <c r="C406" s="1"/>
  <c r="F406" s="1"/>
  <c r="G406" s="1"/>
  <c r="H406" s="1"/>
  <c r="J406" s="1"/>
  <c r="I406" l="1"/>
  <c r="C407" s="1"/>
  <c r="F407" s="1"/>
  <c r="G407" s="1"/>
  <c r="H407" l="1"/>
  <c r="J407" s="1"/>
  <c r="I407" l="1"/>
  <c r="C408" s="1"/>
  <c r="F408" s="1"/>
  <c r="G408" s="1"/>
  <c r="H408" s="1"/>
  <c r="J408" s="1"/>
  <c r="I408" l="1"/>
  <c r="C409" s="1"/>
  <c r="F409" s="1"/>
  <c r="G409" s="1"/>
  <c r="H409" l="1"/>
  <c r="J409" s="1"/>
  <c r="I409" l="1"/>
  <c r="C410" s="1"/>
  <c r="F410" s="1"/>
  <c r="G410" s="1"/>
  <c r="H410" s="1"/>
  <c r="J410" s="1"/>
  <c r="I410" l="1"/>
  <c r="C411" s="1"/>
  <c r="F411" s="1"/>
  <c r="G411" s="1"/>
  <c r="H411" l="1"/>
  <c r="J411" s="1"/>
  <c r="I411" l="1"/>
  <c r="C412" s="1"/>
  <c r="F412" s="1"/>
  <c r="G412" s="1"/>
  <c r="H412" s="1"/>
  <c r="J412" s="1"/>
  <c r="I412" l="1"/>
  <c r="C413" s="1"/>
  <c r="F413" s="1"/>
  <c r="G413" s="1"/>
  <c r="H413" l="1"/>
  <c r="J413" s="1"/>
  <c r="I413" l="1"/>
  <c r="C414" s="1"/>
  <c r="F414" s="1"/>
  <c r="G414" s="1"/>
  <c r="H414" s="1"/>
  <c r="J414" s="1"/>
  <c r="I414" l="1"/>
  <c r="C415" s="1"/>
  <c r="F415" s="1"/>
  <c r="G415" s="1"/>
  <c r="H415" l="1"/>
  <c r="J415" s="1"/>
  <c r="I415" l="1"/>
  <c r="C416" s="1"/>
  <c r="F416" s="1"/>
  <c r="G416" s="1"/>
  <c r="H416" s="1"/>
  <c r="J416" s="1"/>
  <c r="I416" l="1"/>
  <c r="C417" s="1"/>
  <c r="F417" s="1"/>
  <c r="G417" s="1"/>
  <c r="H417" l="1"/>
  <c r="J417" s="1"/>
  <c r="I417" l="1"/>
  <c r="C418" s="1"/>
  <c r="F418" s="1"/>
  <c r="G418" s="1"/>
  <c r="H418" s="1"/>
  <c r="J418" s="1"/>
  <c r="I418" l="1"/>
  <c r="C419" s="1"/>
  <c r="F419" s="1"/>
  <c r="G419" s="1"/>
  <c r="H419" l="1"/>
  <c r="J419" s="1"/>
  <c r="I419" l="1"/>
  <c r="C420" s="1"/>
  <c r="F420" s="1"/>
  <c r="G420" s="1"/>
  <c r="H420" l="1"/>
  <c r="J420" s="1"/>
  <c r="I420" l="1"/>
  <c r="C421" s="1"/>
  <c r="F421" s="1"/>
  <c r="G421" s="1"/>
  <c r="H421" l="1"/>
  <c r="J421" s="1"/>
  <c r="I421" l="1"/>
  <c r="C422" s="1"/>
  <c r="F422" s="1"/>
  <c r="G422" s="1"/>
  <c r="H422" s="1"/>
  <c r="J422" s="1"/>
  <c r="I422" l="1"/>
  <c r="C423" s="1"/>
  <c r="F423" s="1"/>
  <c r="G423" s="1"/>
  <c r="H423" l="1"/>
  <c r="J423" s="1"/>
  <c r="I423" l="1"/>
  <c r="C424" s="1"/>
  <c r="F424" s="1"/>
  <c r="G424" s="1"/>
  <c r="H424" s="1"/>
  <c r="J424" s="1"/>
  <c r="I424" l="1"/>
  <c r="C425" s="1"/>
  <c r="F425" s="1"/>
  <c r="G425" s="1"/>
  <c r="H425" l="1"/>
  <c r="J425" s="1"/>
  <c r="I425" l="1"/>
  <c r="C426" s="1"/>
  <c r="F426" s="1"/>
  <c r="G426" s="1"/>
  <c r="H426" s="1"/>
  <c r="J426" s="1"/>
  <c r="I426" l="1"/>
  <c r="C427" s="1"/>
  <c r="F427" s="1"/>
  <c r="G427" s="1"/>
  <c r="H427" l="1"/>
  <c r="J427" s="1"/>
  <c r="I427" l="1"/>
  <c r="C428" s="1"/>
  <c r="F428" s="1"/>
  <c r="G428" s="1"/>
  <c r="H428" s="1"/>
  <c r="J428" s="1"/>
  <c r="I428" l="1"/>
  <c r="C429" s="1"/>
  <c r="F429" s="1"/>
  <c r="G429" s="1"/>
  <c r="H429" l="1"/>
  <c r="J429" s="1"/>
  <c r="I429" l="1"/>
  <c r="C430" s="1"/>
  <c r="F430" s="1"/>
  <c r="G430" s="1"/>
  <c r="H430" s="1"/>
  <c r="J430" s="1"/>
  <c r="I430" l="1"/>
  <c r="C431" s="1"/>
  <c r="F431" s="1"/>
  <c r="G431" s="1"/>
  <c r="H431" l="1"/>
  <c r="J431" s="1"/>
  <c r="I431" l="1"/>
  <c r="C432" s="1"/>
  <c r="F432" s="1"/>
  <c r="G432" s="1"/>
  <c r="H432" s="1"/>
  <c r="J432" s="1"/>
  <c r="I432" l="1"/>
  <c r="C433" s="1"/>
  <c r="F433" s="1"/>
  <c r="G433" s="1"/>
  <c r="H433" l="1"/>
  <c r="J433" s="1"/>
  <c r="I433" l="1"/>
  <c r="C434" s="1"/>
  <c r="F434" s="1"/>
  <c r="G434" s="1"/>
  <c r="H434" s="1"/>
  <c r="J434" s="1"/>
  <c r="I434" l="1"/>
  <c r="C435" s="1"/>
  <c r="F435" s="1"/>
  <c r="G435" s="1"/>
  <c r="H435" l="1"/>
  <c r="J435" s="1"/>
  <c r="I435" l="1"/>
  <c r="C436" s="1"/>
  <c r="F436" s="1"/>
  <c r="G436" s="1"/>
  <c r="H436" s="1"/>
  <c r="J436" l="1"/>
  <c r="I436"/>
  <c r="C437" s="1"/>
  <c r="F437" s="1"/>
  <c r="G437" s="1"/>
  <c r="H437" s="1"/>
  <c r="J437" s="1"/>
  <c r="I437" l="1"/>
  <c r="C438" s="1"/>
  <c r="F438" s="1"/>
  <c r="G438" s="1"/>
  <c r="H438" l="1"/>
  <c r="J438" s="1"/>
  <c r="I438" l="1"/>
  <c r="C439" s="1"/>
  <c r="F439" s="1"/>
  <c r="G439" s="1"/>
  <c r="H439" l="1"/>
  <c r="J439" s="1"/>
  <c r="I439" l="1"/>
  <c r="C440" s="1"/>
  <c r="F440" s="1"/>
  <c r="G440" s="1"/>
  <c r="H440" s="1"/>
  <c r="J440" l="1"/>
  <c r="I440"/>
  <c r="C441" s="1"/>
  <c r="F441" s="1"/>
  <c r="G441" s="1"/>
  <c r="H441" s="1"/>
  <c r="J441" s="1"/>
  <c r="I441" l="1"/>
  <c r="C442" s="1"/>
  <c r="F442" s="1"/>
  <c r="G442" s="1"/>
  <c r="H442" l="1"/>
  <c r="J442" s="1"/>
  <c r="I442" l="1"/>
  <c r="C443" s="1"/>
  <c r="F443" s="1"/>
  <c r="G443" s="1"/>
  <c r="H443" l="1"/>
  <c r="J443" s="1"/>
  <c r="I443" l="1"/>
  <c r="C444" s="1"/>
  <c r="F444" s="1"/>
  <c r="G444" s="1"/>
  <c r="H444" s="1"/>
  <c r="J444" l="1"/>
  <c r="I444"/>
  <c r="C445" s="1"/>
  <c r="F445" s="1"/>
  <c r="G445" s="1"/>
  <c r="H445" s="1"/>
  <c r="J445" s="1"/>
  <c r="I445" l="1"/>
  <c r="C446" s="1"/>
  <c r="F446" s="1"/>
  <c r="G446" s="1"/>
  <c r="H446" l="1"/>
  <c r="J446" s="1"/>
  <c r="I446" l="1"/>
  <c r="C447" s="1"/>
  <c r="F447" s="1"/>
  <c r="G447" s="1"/>
  <c r="H447" l="1"/>
  <c r="J447" s="1"/>
  <c r="I447" l="1"/>
  <c r="C448" s="1"/>
  <c r="F448" s="1"/>
  <c r="G448" s="1"/>
  <c r="H448" s="1"/>
  <c r="J448" s="1"/>
  <c r="I448" l="1"/>
  <c r="C449" s="1"/>
  <c r="F449" s="1"/>
  <c r="G449" s="1"/>
  <c r="H449" s="1"/>
  <c r="J449" s="1"/>
  <c r="I449" l="1"/>
  <c r="C450" s="1"/>
  <c r="F450" s="1"/>
  <c r="G450" s="1"/>
  <c r="H450" l="1"/>
  <c r="J450" s="1"/>
  <c r="I450" l="1"/>
  <c r="C451" s="1"/>
  <c r="F451" s="1"/>
  <c r="G451" s="1"/>
  <c r="H451" l="1"/>
  <c r="J451" s="1"/>
  <c r="I451" l="1"/>
  <c r="C452" s="1"/>
  <c r="F452" s="1"/>
  <c r="G452" s="1"/>
  <c r="H452" s="1"/>
  <c r="J452" l="1"/>
  <c r="I452"/>
  <c r="C453" s="1"/>
  <c r="F453" s="1"/>
  <c r="G453" s="1"/>
  <c r="H453" s="1"/>
  <c r="J453" s="1"/>
  <c r="I453" l="1"/>
  <c r="C454" s="1"/>
  <c r="F454" s="1"/>
  <c r="G454" s="1"/>
  <c r="H454" l="1"/>
  <c r="J454" s="1"/>
  <c r="I454" l="1"/>
  <c r="C455" s="1"/>
  <c r="F455" s="1"/>
  <c r="G455" s="1"/>
  <c r="H455" l="1"/>
  <c r="J455" s="1"/>
  <c r="I455" l="1"/>
  <c r="C456" s="1"/>
  <c r="F456" s="1"/>
  <c r="G456" s="1"/>
  <c r="H456" s="1"/>
  <c r="J456" l="1"/>
  <c r="I456"/>
  <c r="C457" s="1"/>
  <c r="F457" s="1"/>
  <c r="G457" s="1"/>
  <c r="H457" s="1"/>
  <c r="J457" s="1"/>
  <c r="I457" l="1"/>
  <c r="C458" s="1"/>
  <c r="F458" s="1"/>
  <c r="G458" s="1"/>
  <c r="H458" l="1"/>
  <c r="J458" s="1"/>
  <c r="I458" l="1"/>
  <c r="C459" s="1"/>
  <c r="F459" s="1"/>
  <c r="G459" s="1"/>
  <c r="H459" l="1"/>
  <c r="J459" s="1"/>
  <c r="I459" l="1"/>
  <c r="C460" s="1"/>
  <c r="F460" s="1"/>
  <c r="G460" s="1"/>
  <c r="H460" s="1"/>
  <c r="J460" s="1"/>
  <c r="I460" l="1"/>
  <c r="C461" s="1"/>
  <c r="F461" s="1"/>
  <c r="G461" s="1"/>
  <c r="H461" l="1"/>
  <c r="J461" s="1"/>
  <c r="I461" l="1"/>
  <c r="C462" s="1"/>
  <c r="F462" s="1"/>
  <c r="G462" s="1"/>
  <c r="H462" s="1"/>
  <c r="J462" s="1"/>
  <c r="I462" l="1"/>
  <c r="C463" s="1"/>
  <c r="F463" s="1"/>
  <c r="G463" s="1"/>
  <c r="H463" l="1"/>
  <c r="J463" s="1"/>
  <c r="I463" l="1"/>
  <c r="C464" s="1"/>
  <c r="F464" s="1"/>
  <c r="G464" s="1"/>
  <c r="H464" s="1"/>
  <c r="J464" s="1"/>
  <c r="I464" l="1"/>
  <c r="C465" s="1"/>
  <c r="F465" s="1"/>
  <c r="G465" s="1"/>
  <c r="I465" l="1"/>
  <c r="C466" s="1"/>
  <c r="F466" s="1"/>
  <c r="G466" s="1"/>
  <c r="H465"/>
  <c r="J465" s="1"/>
  <c r="H466" l="1"/>
  <c r="J466" s="1"/>
  <c r="I466" l="1"/>
  <c r="C467" s="1"/>
  <c r="F467" s="1"/>
  <c r="G467" s="1"/>
  <c r="H467" l="1"/>
  <c r="J467" s="1"/>
  <c r="I467" l="1"/>
  <c r="C468" s="1"/>
  <c r="F468" s="1"/>
  <c r="G468" s="1"/>
  <c r="H468" s="1"/>
  <c r="J468" s="1"/>
  <c r="I468" l="1"/>
  <c r="C469" s="1"/>
  <c r="F469" s="1"/>
  <c r="G469" s="1"/>
  <c r="H469" l="1"/>
  <c r="J469" s="1"/>
  <c r="I469" l="1"/>
  <c r="C470" s="1"/>
  <c r="F470" s="1"/>
  <c r="G470" s="1"/>
  <c r="H470" s="1"/>
  <c r="J470" s="1"/>
  <c r="I470" l="1"/>
  <c r="C471" s="1"/>
  <c r="F471" s="1"/>
  <c r="G471" s="1"/>
  <c r="I471" l="1"/>
  <c r="C472" s="1"/>
  <c r="F472" s="1"/>
  <c r="G472" s="1"/>
  <c r="H471"/>
  <c r="J471" s="1"/>
  <c r="H472" l="1"/>
  <c r="J472" s="1"/>
  <c r="I472" l="1"/>
  <c r="C473" s="1"/>
  <c r="F473" s="1"/>
  <c r="G473" s="1"/>
  <c r="H473" l="1"/>
  <c r="J473" s="1"/>
  <c r="I473" l="1"/>
  <c r="C474" s="1"/>
  <c r="F474" s="1"/>
  <c r="G474" s="1"/>
  <c r="H474" s="1"/>
  <c r="J474" s="1"/>
  <c r="I474" l="1"/>
  <c r="C475" s="1"/>
  <c r="F475" s="1"/>
  <c r="G475" s="1"/>
  <c r="I475" l="1"/>
  <c r="C476" s="1"/>
  <c r="F476" s="1"/>
  <c r="G476" s="1"/>
  <c r="H475"/>
  <c r="J475" s="1"/>
  <c r="H476" l="1"/>
  <c r="J476" s="1"/>
  <c r="I476" l="1"/>
  <c r="C477" s="1"/>
  <c r="F477" s="1"/>
  <c r="G477" s="1"/>
  <c r="H477" s="1"/>
  <c r="J477" s="1"/>
  <c r="I477" l="1"/>
  <c r="C478" s="1"/>
  <c r="F478" s="1"/>
  <c r="G478" s="1"/>
  <c r="H478" l="1"/>
  <c r="J478" s="1"/>
  <c r="I478" l="1"/>
  <c r="C479" s="1"/>
  <c r="F479" s="1"/>
  <c r="G479" s="1"/>
  <c r="I479" l="1"/>
  <c r="C480" s="1"/>
  <c r="F480" s="1"/>
  <c r="G480" s="1"/>
  <c r="H479"/>
  <c r="J479" s="1"/>
  <c r="H480" l="1"/>
  <c r="J480" s="1"/>
  <c r="I480" l="1"/>
  <c r="C481" s="1"/>
  <c r="F481" s="1"/>
  <c r="G481" s="1"/>
  <c r="H481" l="1"/>
  <c r="J481" s="1"/>
  <c r="I481" l="1"/>
  <c r="C482" s="1"/>
  <c r="F482" s="1"/>
  <c r="G482" s="1"/>
  <c r="H482" s="1"/>
  <c r="J482" s="1"/>
  <c r="I482" l="1"/>
  <c r="C483" s="1"/>
  <c r="F483" s="1"/>
  <c r="G483" s="1"/>
  <c r="H483" l="1"/>
  <c r="J483" s="1"/>
  <c r="I483" l="1"/>
  <c r="C484" s="1"/>
  <c r="F484" s="1"/>
  <c r="G484" s="1"/>
  <c r="H484" s="1"/>
  <c r="J484" s="1"/>
  <c r="I484" l="1"/>
  <c r="C485" s="1"/>
  <c r="F485" s="1"/>
  <c r="G485" s="1"/>
  <c r="I485" l="1"/>
  <c r="C486" s="1"/>
  <c r="F486" s="1"/>
  <c r="G486" s="1"/>
  <c r="H485"/>
  <c r="J485" s="1"/>
  <c r="H486" l="1"/>
  <c r="J486" s="1"/>
  <c r="I486" l="1"/>
  <c r="C487" s="1"/>
  <c r="F487" s="1"/>
  <c r="G487" s="1"/>
  <c r="H487" l="1"/>
  <c r="J487" s="1"/>
  <c r="I487" l="1"/>
  <c r="C488" s="1"/>
  <c r="F488" s="1"/>
  <c r="G488" s="1"/>
  <c r="H488" s="1"/>
  <c r="J488" s="1"/>
  <c r="I488" l="1"/>
  <c r="C489" s="1"/>
  <c r="F489" s="1"/>
  <c r="G489" s="1"/>
  <c r="H489" s="1"/>
  <c r="J489" s="1"/>
  <c r="I489" l="1"/>
  <c r="C490" s="1"/>
  <c r="F490" s="1"/>
  <c r="G490" s="1"/>
  <c r="H490" l="1"/>
  <c r="J490" s="1"/>
  <c r="I490" l="1"/>
  <c r="C491" s="1"/>
  <c r="F491" s="1"/>
  <c r="G491" s="1"/>
  <c r="I491" l="1"/>
  <c r="C492" s="1"/>
  <c r="F492" s="1"/>
  <c r="G492" s="1"/>
  <c r="H491"/>
  <c r="J491" s="1"/>
  <c r="H492" l="1"/>
  <c r="J492" s="1"/>
  <c r="I492" l="1"/>
  <c r="C493" s="1"/>
  <c r="F493" s="1"/>
  <c r="G493" s="1"/>
  <c r="H493" s="1"/>
  <c r="J493" s="1"/>
  <c r="I493" l="1"/>
  <c r="C494" s="1"/>
  <c r="F494" s="1"/>
  <c r="G494" s="1"/>
  <c r="H494" l="1"/>
  <c r="J494" s="1"/>
  <c r="I494" l="1"/>
  <c r="C495" s="1"/>
  <c r="F495" s="1"/>
  <c r="G495" s="1"/>
  <c r="I495" l="1"/>
  <c r="C496" s="1"/>
  <c r="F496" s="1"/>
  <c r="G496" s="1"/>
  <c r="H495"/>
  <c r="J495" s="1"/>
  <c r="H496" l="1"/>
  <c r="J496" s="1"/>
  <c r="I496" l="1"/>
  <c r="C497" s="1"/>
  <c r="F497" s="1"/>
  <c r="G497" s="1"/>
  <c r="H497" s="1"/>
  <c r="J497" s="1"/>
  <c r="I497" l="1"/>
  <c r="C498" s="1"/>
  <c r="F498" s="1"/>
  <c r="G498" s="1"/>
  <c r="H498" l="1"/>
  <c r="J498" s="1"/>
  <c r="I498" l="1"/>
  <c r="C499" s="1"/>
  <c r="F499" s="1"/>
  <c r="G499" s="1"/>
  <c r="I499" l="1"/>
  <c r="C500" s="1"/>
  <c r="F500" s="1"/>
  <c r="G500" s="1"/>
  <c r="H499"/>
  <c r="J499" s="1"/>
  <c r="H500" l="1"/>
  <c r="J500" s="1"/>
  <c r="I500" l="1"/>
  <c r="C501" s="1"/>
  <c r="F501" s="1"/>
  <c r="G501" s="1"/>
  <c r="H501" l="1"/>
  <c r="J501" s="1"/>
  <c r="I501" l="1"/>
  <c r="C502" s="1"/>
  <c r="F502" s="1"/>
  <c r="G502" s="1"/>
  <c r="H502" s="1"/>
  <c r="J502" s="1"/>
  <c r="I502" l="1"/>
  <c r="C503" s="1"/>
  <c r="F503" s="1"/>
  <c r="G503" s="1"/>
  <c r="I503" l="1"/>
  <c r="C504" s="1"/>
  <c r="F504" s="1"/>
  <c r="G504" s="1"/>
  <c r="H503"/>
  <c r="J503" s="1"/>
  <c r="H504" l="1"/>
  <c r="J504" s="1"/>
  <c r="I504" l="1"/>
  <c r="C505" s="1"/>
  <c r="F505" s="1"/>
  <c r="G505" s="1"/>
  <c r="H505" l="1"/>
  <c r="J505" s="1"/>
  <c r="I505" l="1"/>
  <c r="C506" s="1"/>
  <c r="F506" s="1"/>
  <c r="G506" s="1"/>
  <c r="H506" s="1"/>
  <c r="J506" s="1"/>
  <c r="I506" l="1"/>
  <c r="C507" s="1"/>
  <c r="F507" s="1"/>
  <c r="G507" s="1"/>
  <c r="H507" l="1"/>
  <c r="J507" s="1"/>
  <c r="I507" l="1"/>
  <c r="C508" s="1"/>
  <c r="F508" s="1"/>
  <c r="G508" s="1"/>
  <c r="H508" s="1"/>
  <c r="J508" s="1"/>
  <c r="I508" l="1"/>
  <c r="C509" s="1"/>
  <c r="F509" s="1"/>
  <c r="G509" s="1"/>
  <c r="H509" s="1"/>
  <c r="J509" s="1"/>
  <c r="I509" l="1"/>
  <c r="C510" s="1"/>
  <c r="F510" s="1"/>
  <c r="G510" s="1"/>
  <c r="H510" l="1"/>
  <c r="J510" s="1"/>
  <c r="I510" l="1"/>
  <c r="C511" s="1"/>
  <c r="F511" s="1"/>
  <c r="G511" s="1"/>
  <c r="I511" l="1"/>
  <c r="C512" s="1"/>
  <c r="F512" s="1"/>
  <c r="G512" s="1"/>
  <c r="H511"/>
  <c r="J511" s="1"/>
  <c r="H512" l="1"/>
  <c r="J512" s="1"/>
  <c r="I512" l="1"/>
  <c r="C513" s="1"/>
  <c r="F513" s="1"/>
  <c r="G513" s="1"/>
  <c r="H513" l="1"/>
  <c r="J513" s="1"/>
  <c r="I513" l="1"/>
  <c r="C514" s="1"/>
  <c r="F514" s="1"/>
  <c r="G514" s="1"/>
  <c r="H514" l="1"/>
  <c r="J514" s="1"/>
  <c r="I514" l="1"/>
  <c r="C515" s="1"/>
  <c r="F515" s="1"/>
  <c r="G515" s="1"/>
  <c r="I515" l="1"/>
  <c r="C516" s="1"/>
  <c r="F516" s="1"/>
  <c r="G516" s="1"/>
  <c r="H515"/>
  <c r="J515" s="1"/>
  <c r="H516" l="1"/>
  <c r="J516" s="1"/>
  <c r="I516" l="1"/>
  <c r="C517" s="1"/>
  <c r="F517" s="1"/>
  <c r="G517" s="1"/>
  <c r="H517" l="1"/>
  <c r="J517" s="1"/>
  <c r="I517" l="1"/>
  <c r="C518" s="1"/>
  <c r="F518" s="1"/>
  <c r="G518" s="1"/>
  <c r="H518" s="1"/>
  <c r="J518" s="1"/>
  <c r="I518" l="1"/>
  <c r="C519" s="1"/>
  <c r="F519" s="1"/>
  <c r="G519" s="1"/>
  <c r="I519" l="1"/>
  <c r="C520" s="1"/>
  <c r="F520" s="1"/>
  <c r="G520" s="1"/>
  <c r="H519"/>
  <c r="J519" s="1"/>
  <c r="H520" l="1"/>
  <c r="J520" s="1"/>
  <c r="I520" l="1"/>
  <c r="C521" s="1"/>
  <c r="F521" s="1"/>
  <c r="G521" s="1"/>
  <c r="H521" l="1"/>
  <c r="J521" s="1"/>
  <c r="I521" l="1"/>
  <c r="C522" s="1"/>
  <c r="F522" s="1"/>
  <c r="G522" s="1"/>
  <c r="H522" s="1"/>
  <c r="J522" s="1"/>
  <c r="I522" l="1"/>
  <c r="C523" s="1"/>
  <c r="F523" s="1"/>
  <c r="G523" s="1"/>
  <c r="I523" l="1"/>
  <c r="C524" s="1"/>
  <c r="F524" s="1"/>
  <c r="G524" s="1"/>
  <c r="H523"/>
  <c r="J523" s="1"/>
  <c r="H524" l="1"/>
  <c r="J524" s="1"/>
  <c r="I524" l="1"/>
  <c r="C525" s="1"/>
  <c r="F525" s="1"/>
  <c r="G525" s="1"/>
  <c r="H525" l="1"/>
  <c r="J525" s="1"/>
  <c r="I525" l="1"/>
  <c r="C526" s="1"/>
  <c r="F526" s="1"/>
  <c r="G526" s="1"/>
  <c r="H526" s="1"/>
  <c r="J526" s="1"/>
  <c r="I526" l="1"/>
  <c r="C527" s="1"/>
  <c r="F527" s="1"/>
  <c r="G527" s="1"/>
  <c r="H527" l="1"/>
  <c r="J527" s="1"/>
  <c r="I527" l="1"/>
  <c r="C528" s="1"/>
  <c r="F528" s="1"/>
  <c r="G528" s="1"/>
  <c r="H528" s="1"/>
  <c r="J528" s="1"/>
  <c r="I528" l="1"/>
  <c r="C529" s="1"/>
  <c r="F529" s="1"/>
  <c r="G529" s="1"/>
  <c r="H529" l="1"/>
  <c r="J529" s="1"/>
  <c r="I529" l="1"/>
  <c r="C530" s="1"/>
  <c r="F530" s="1"/>
  <c r="G530" s="1"/>
  <c r="H530" s="1"/>
  <c r="J530" s="1"/>
  <c r="I530" l="1"/>
  <c r="C531" s="1"/>
  <c r="F531" s="1"/>
  <c r="G531" s="1"/>
  <c r="I531" l="1"/>
  <c r="C532" s="1"/>
  <c r="F532" s="1"/>
  <c r="G532" s="1"/>
  <c r="H531"/>
  <c r="J531" s="1"/>
  <c r="H532" l="1"/>
  <c r="J532" s="1"/>
  <c r="I532" l="1"/>
  <c r="C533" s="1"/>
  <c r="F533" s="1"/>
  <c r="G533" s="1"/>
  <c r="I533" l="1"/>
  <c r="C534" s="1"/>
  <c r="F534" s="1"/>
  <c r="G534" s="1"/>
  <c r="H533"/>
  <c r="J533" s="1"/>
  <c r="H534" l="1"/>
  <c r="J534" s="1"/>
  <c r="I534" l="1"/>
  <c r="C535" s="1"/>
  <c r="F535" s="1"/>
  <c r="G535" s="1"/>
  <c r="H535" l="1"/>
  <c r="J535" s="1"/>
  <c r="I535" l="1"/>
  <c r="C536" s="1"/>
  <c r="F536" s="1"/>
  <c r="G536" s="1"/>
  <c r="H536" s="1"/>
  <c r="J536" s="1"/>
  <c r="I536" l="1"/>
  <c r="C537" s="1"/>
  <c r="F537" s="1"/>
  <c r="G537" s="1"/>
  <c r="I537" l="1"/>
  <c r="C538" s="1"/>
  <c r="F538" s="1"/>
  <c r="G538" s="1"/>
  <c r="H537"/>
  <c r="J537" s="1"/>
  <c r="H538" l="1"/>
  <c r="J538" s="1"/>
  <c r="I538" l="1"/>
  <c r="C539" s="1"/>
  <c r="F539" s="1"/>
  <c r="G539" s="1"/>
  <c r="I539" l="1"/>
  <c r="C540" s="1"/>
  <c r="F540" s="1"/>
  <c r="G540" s="1"/>
  <c r="H539"/>
  <c r="J539" s="1"/>
  <c r="H540" l="1"/>
  <c r="J540" s="1"/>
  <c r="I540" l="1"/>
  <c r="C541" s="1"/>
  <c r="F541" s="1"/>
  <c r="G541" s="1"/>
  <c r="I541" l="1"/>
  <c r="C542" s="1"/>
  <c r="F542" s="1"/>
  <c r="G542" s="1"/>
  <c r="H541"/>
  <c r="J541" s="1"/>
  <c r="H542" l="1"/>
  <c r="J542" s="1"/>
  <c r="I542" l="1"/>
  <c r="C543" s="1"/>
  <c r="F543" s="1"/>
  <c r="G543" s="1"/>
  <c r="I543" l="1"/>
  <c r="C544" s="1"/>
  <c r="F544" s="1"/>
  <c r="G544" s="1"/>
  <c r="H543"/>
  <c r="J543" s="1"/>
  <c r="H544" l="1"/>
  <c r="J544" s="1"/>
  <c r="I544" l="1"/>
  <c r="C545" s="1"/>
  <c r="F545" s="1"/>
  <c r="G545" s="1"/>
  <c r="I545" l="1"/>
  <c r="C546" s="1"/>
  <c r="F546" s="1"/>
  <c r="G546" s="1"/>
  <c r="H545"/>
  <c r="J545" s="1"/>
  <c r="H546" l="1"/>
  <c r="J546" s="1"/>
  <c r="I546" l="1"/>
  <c r="C547" s="1"/>
  <c r="F547" s="1"/>
  <c r="G547" s="1"/>
  <c r="I547" l="1"/>
  <c r="C548" s="1"/>
  <c r="F548" s="1"/>
  <c r="G548" s="1"/>
  <c r="H547"/>
  <c r="J547" s="1"/>
  <c r="H548" l="1"/>
  <c r="J548" s="1"/>
  <c r="I548" l="1"/>
  <c r="C549" s="1"/>
  <c r="F549" s="1"/>
  <c r="G549" s="1"/>
  <c r="I549" l="1"/>
  <c r="C550" s="1"/>
  <c r="F550" s="1"/>
  <c r="G550" s="1"/>
  <c r="H549"/>
  <c r="J549" s="1"/>
  <c r="H550" l="1"/>
  <c r="J550" s="1"/>
  <c r="I550" l="1"/>
  <c r="C551" s="1"/>
  <c r="F551" s="1"/>
  <c r="G551" s="1"/>
  <c r="I551" l="1"/>
  <c r="C552" s="1"/>
  <c r="F552" s="1"/>
  <c r="G552" s="1"/>
  <c r="H551"/>
  <c r="J551" s="1"/>
  <c r="H552" l="1"/>
  <c r="J552" s="1"/>
  <c r="I552" l="1"/>
  <c r="C553" s="1"/>
  <c r="F553" s="1"/>
  <c r="G553" s="1"/>
  <c r="H553" l="1"/>
  <c r="J553" s="1"/>
  <c r="I553" l="1"/>
  <c r="C554" s="1"/>
  <c r="F554" s="1"/>
  <c r="G554" s="1"/>
  <c r="H554" s="1"/>
  <c r="J554" s="1"/>
  <c r="I554" l="1"/>
  <c r="C555" s="1"/>
  <c r="F555" s="1"/>
  <c r="G555" s="1"/>
  <c r="H555" l="1"/>
  <c r="J555" s="1"/>
  <c r="I555" l="1"/>
  <c r="C556" s="1"/>
  <c r="F556" s="1"/>
  <c r="G556" s="1"/>
  <c r="H556" s="1"/>
  <c r="J556" s="1"/>
  <c r="I556" l="1"/>
  <c r="C557" s="1"/>
  <c r="F557" s="1"/>
  <c r="G557" s="1"/>
  <c r="H557" l="1"/>
  <c r="J557" s="1"/>
  <c r="I557" l="1"/>
  <c r="C558" s="1"/>
  <c r="F558" s="1"/>
  <c r="G558" s="1"/>
  <c r="H558" s="1"/>
  <c r="J558" s="1"/>
  <c r="I558" l="1"/>
  <c r="C559" s="1"/>
  <c r="F559" s="1"/>
  <c r="G559" s="1"/>
  <c r="I559" l="1"/>
  <c r="C560" s="1"/>
  <c r="F560" s="1"/>
  <c r="G560" s="1"/>
  <c r="H559"/>
  <c r="J559" s="1"/>
  <c r="H560" l="1"/>
  <c r="J560" s="1"/>
  <c r="I560" l="1"/>
  <c r="C561" s="1"/>
  <c r="F561" s="1"/>
  <c r="G561" s="1"/>
  <c r="H561" l="1"/>
  <c r="J561" s="1"/>
  <c r="I561" l="1"/>
  <c r="C562" s="1"/>
  <c r="F562" s="1"/>
  <c r="G562" s="1"/>
  <c r="H562" s="1"/>
  <c r="J562" s="1"/>
  <c r="I562" l="1"/>
  <c r="C563" s="1"/>
  <c r="F563" s="1"/>
  <c r="G563" s="1"/>
  <c r="I563" l="1"/>
  <c r="C564" s="1"/>
  <c r="F564" s="1"/>
  <c r="G564" s="1"/>
  <c r="H563"/>
  <c r="J563" s="1"/>
  <c r="H564" l="1"/>
  <c r="J564" s="1"/>
  <c r="I564" l="1"/>
  <c r="C565" s="1"/>
  <c r="F565" s="1"/>
  <c r="G565" s="1"/>
  <c r="I565" l="1"/>
  <c r="C566" s="1"/>
  <c r="F566" s="1"/>
  <c r="G566" s="1"/>
  <c r="H565"/>
  <c r="J565" s="1"/>
  <c r="H566" l="1"/>
  <c r="J566" s="1"/>
  <c r="I566" l="1"/>
  <c r="C567" s="1"/>
  <c r="F567" s="1"/>
  <c r="G567" s="1"/>
  <c r="I567" l="1"/>
  <c r="C568" s="1"/>
  <c r="F568" s="1"/>
  <c r="G568" s="1"/>
  <c r="H567"/>
  <c r="J567" s="1"/>
  <c r="H568" l="1"/>
  <c r="J568" l="1"/>
  <c r="E2"/>
  <c r="H1" s="1"/>
  <c r="I568"/>
</calcChain>
</file>

<file path=xl/sharedStrings.xml><?xml version="1.0" encoding="utf-8"?>
<sst xmlns="http://schemas.openxmlformats.org/spreadsheetml/2006/main" count="107" uniqueCount="31">
  <si>
    <t>標準コース（残高スライド）</t>
    <rPh sb="0" eb="2">
      <t>ヒョウジュン</t>
    </rPh>
    <rPh sb="6" eb="8">
      <t>ザンダカ</t>
    </rPh>
    <phoneticPr fontId="2"/>
  </si>
  <si>
    <t>利用残高</t>
    <rPh sb="0" eb="2">
      <t>リヨウ</t>
    </rPh>
    <rPh sb="2" eb="4">
      <t>ザンダカ</t>
    </rPh>
    <phoneticPr fontId="2"/>
  </si>
  <si>
    <t>月支払額</t>
    <rPh sb="0" eb="1">
      <t>ツキ</t>
    </rPh>
    <rPh sb="1" eb="4">
      <t>シハライガク</t>
    </rPh>
    <phoneticPr fontId="2"/>
  </si>
  <si>
    <t>～</t>
    <phoneticPr fontId="2"/>
  </si>
  <si>
    <t>～</t>
    <phoneticPr fontId="2"/>
  </si>
  <si>
    <t>利用残高に同じ</t>
    <rPh sb="0" eb="2">
      <t>リヨウ</t>
    </rPh>
    <rPh sb="2" eb="4">
      <t>ザンダカ</t>
    </rPh>
    <rPh sb="5" eb="6">
      <t>オナ</t>
    </rPh>
    <phoneticPr fontId="2"/>
  </si>
  <si>
    <t>円</t>
    <rPh sb="0" eb="1">
      <t>エン</t>
    </rPh>
    <phoneticPr fontId="2"/>
  </si>
  <si>
    <t>列1</t>
    <rPh sb="0" eb="1">
      <t>レツ</t>
    </rPh>
    <phoneticPr fontId="2"/>
  </si>
  <si>
    <t>列2</t>
    <rPh sb="0" eb="1">
      <t>レツ</t>
    </rPh>
    <phoneticPr fontId="2"/>
  </si>
  <si>
    <t>列3</t>
    <rPh sb="0" eb="1">
      <t>レツ</t>
    </rPh>
    <phoneticPr fontId="2"/>
  </si>
  <si>
    <t>列4</t>
    <rPh sb="0" eb="1">
      <t>レツ</t>
    </rPh>
    <phoneticPr fontId="2"/>
  </si>
  <si>
    <t>利用日</t>
    <rPh sb="0" eb="3">
      <t>リヨウビ</t>
    </rPh>
    <phoneticPr fontId="2"/>
  </si>
  <si>
    <t>利用額</t>
    <rPh sb="0" eb="3">
      <t>リヨウガク</t>
    </rPh>
    <phoneticPr fontId="2"/>
  </si>
  <si>
    <t>利用月</t>
    <rPh sb="0" eb="2">
      <t>リヨウ</t>
    </rPh>
    <rPh sb="2" eb="3">
      <t>ツキ</t>
    </rPh>
    <phoneticPr fontId="2"/>
  </si>
  <si>
    <t>年月</t>
    <rPh sb="0" eb="2">
      <t>ネンゲツ</t>
    </rPh>
    <phoneticPr fontId="2"/>
  </si>
  <si>
    <t>月利用額</t>
    <rPh sb="0" eb="1">
      <t>ツキ</t>
    </rPh>
    <rPh sb="1" eb="3">
      <t>リヨウ</t>
    </rPh>
    <rPh sb="3" eb="4">
      <t>ガク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</si>
  <si>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</si>
  <si>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</si>
  <si>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</si>
  <si>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経過日数</t>
    <rPh sb="0" eb="2">
      <t>ケイカ</t>
    </rPh>
    <rPh sb="2" eb="4">
      <t>ニッスウ</t>
    </rPh>
    <phoneticPr fontId="2"/>
  </si>
  <si>
    <t>月間手数料率</t>
    <rPh sb="0" eb="2">
      <t>ゲッカン</t>
    </rPh>
    <rPh sb="2" eb="5">
      <t>テスウリョウ</t>
    </rPh>
    <rPh sb="5" eb="6">
      <t>リツ</t>
    </rPh>
    <phoneticPr fontId="2"/>
  </si>
  <si>
    <t>年手数料率</t>
    <rPh sb="0" eb="1">
      <t>ネン</t>
    </rPh>
    <rPh sb="1" eb="3">
      <t>テスウ</t>
    </rPh>
    <rPh sb="3" eb="5">
      <t>リョウリツ</t>
    </rPh>
    <phoneticPr fontId="2"/>
  </si>
  <si>
    <t>累積利用額</t>
    <rPh sb="0" eb="2">
      <t>ルイセキ</t>
    </rPh>
    <rPh sb="2" eb="5">
      <t>リヨウガク</t>
    </rPh>
    <phoneticPr fontId="2"/>
  </si>
  <si>
    <t>月間手数料</t>
    <rPh sb="0" eb="2">
      <t>ゲッカン</t>
    </rPh>
    <rPh sb="2" eb="5">
      <t>テスウリョウ</t>
    </rPh>
    <phoneticPr fontId="2"/>
  </si>
  <si>
    <t>支払前残高</t>
    <rPh sb="0" eb="2">
      <t>シハラ</t>
    </rPh>
    <rPh sb="2" eb="3">
      <t>マエ</t>
    </rPh>
    <rPh sb="3" eb="5">
      <t>ザンダカ</t>
    </rPh>
    <phoneticPr fontId="2"/>
  </si>
  <si>
    <t>支払後残高</t>
    <rPh sb="0" eb="2">
      <t>シハラ</t>
    </rPh>
    <rPh sb="2" eb="3">
      <t>ゴ</t>
    </rPh>
    <rPh sb="3" eb="5">
      <t>ザンダカ</t>
    </rPh>
    <phoneticPr fontId="2"/>
  </si>
  <si>
    <t>利用総額</t>
    <rPh sb="0" eb="2">
      <t>リヨウ</t>
    </rPh>
    <rPh sb="2" eb="4">
      <t>ソウガク</t>
    </rPh>
    <phoneticPr fontId="2"/>
  </si>
  <si>
    <t>支払総額</t>
    <rPh sb="0" eb="2">
      <t>シハライ</t>
    </rPh>
    <rPh sb="2" eb="4">
      <t>ソウガク</t>
    </rPh>
    <phoneticPr fontId="2"/>
  </si>
  <si>
    <t>支払/利用</t>
    <rPh sb="0" eb="2">
      <t>シハラ</t>
    </rPh>
    <rPh sb="3" eb="5">
      <t>リヨウ</t>
    </rPh>
    <phoneticPr fontId="2"/>
  </si>
  <si>
    <t>長期コース（残高スライド）</t>
    <rPh sb="0" eb="2">
      <t>チョウキ</t>
    </rPh>
    <rPh sb="6" eb="8">
      <t>ザンダカ</t>
    </rPh>
    <phoneticPr fontId="2"/>
  </si>
  <si>
    <t>手数料/支払額</t>
    <rPh sb="0" eb="3">
      <t>テスウリョウ</t>
    </rPh>
    <rPh sb="4" eb="7">
      <t>シハライガク</t>
    </rPh>
    <phoneticPr fontId="2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</si>
</sst>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10" fontId="0" fillId="0" borderId="0" xfId="0" applyNumberFormat="1">
      <alignment vertical="center"/>
    </xf>
    <xf numFmtId="9" fontId="0" fillId="0" borderId="0" xfId="1" applyFont="1">
      <alignment vertical="center"/>
    </xf>
    <xf numFmtId="10" fontId="0" fillId="0" borderId="0" xfId="1" applyNumberFormat="1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topLeftCell="A4" workbookViewId="0">
      <selection activeCell="D22" sqref="D22"/>
    </sheetView>
  </sheetViews>
  <sheetFormatPr defaultRowHeight="13.5"/>
  <cols>
    <col min="1" max="1" width="11.625" bestFit="1" customWidth="1"/>
    <col min="3" max="3" width="11.375" bestFit="1" customWidth="1"/>
  </cols>
  <sheetData>
    <row r="1" spans="1:3">
      <c r="A1" t="s">
        <v>11</v>
      </c>
      <c r="B1" t="s">
        <v>12</v>
      </c>
      <c r="C1" t="s">
        <v>13</v>
      </c>
    </row>
    <row r="2" spans="1:3">
      <c r="A2" s="7">
        <v>37989</v>
      </c>
      <c r="B2">
        <v>15560</v>
      </c>
      <c r="C2" s="8">
        <f t="shared" ref="C2:C48" si="0">EOMONTH(A2,-1)+1</f>
        <v>37987</v>
      </c>
    </row>
    <row r="3" spans="1:3">
      <c r="A3" s="7">
        <v>38002</v>
      </c>
      <c r="B3">
        <v>14570</v>
      </c>
      <c r="C3" s="8">
        <f t="shared" si="0"/>
        <v>37987</v>
      </c>
    </row>
    <row r="4" spans="1:3">
      <c r="A4" s="7">
        <v>38024</v>
      </c>
      <c r="B4">
        <v>11550</v>
      </c>
      <c r="C4" s="8">
        <f t="shared" si="0"/>
        <v>38018</v>
      </c>
    </row>
    <row r="5" spans="1:3">
      <c r="A5" s="7">
        <v>38067</v>
      </c>
      <c r="B5">
        <v>13390</v>
      </c>
      <c r="C5" s="8">
        <f t="shared" si="0"/>
        <v>38047</v>
      </c>
    </row>
    <row r="6" spans="1:3">
      <c r="A6" s="7">
        <v>38067</v>
      </c>
      <c r="B6">
        <v>11880</v>
      </c>
      <c r="C6" s="8">
        <f t="shared" si="0"/>
        <v>38047</v>
      </c>
    </row>
    <row r="7" spans="1:3">
      <c r="A7" s="7">
        <v>38109</v>
      </c>
      <c r="B7">
        <v>8610</v>
      </c>
      <c r="C7" s="8">
        <f t="shared" si="0"/>
        <v>38108</v>
      </c>
    </row>
    <row r="8" spans="1:3">
      <c r="A8" s="7">
        <v>38128</v>
      </c>
      <c r="B8">
        <v>13720</v>
      </c>
      <c r="C8" s="8">
        <f t="shared" si="0"/>
        <v>38108</v>
      </c>
    </row>
    <row r="9" spans="1:3">
      <c r="A9" s="7">
        <v>38134</v>
      </c>
      <c r="B9">
        <v>14980</v>
      </c>
      <c r="C9" s="8">
        <f t="shared" si="0"/>
        <v>38108</v>
      </c>
    </row>
    <row r="10" spans="1:3">
      <c r="A10" s="7">
        <v>38170</v>
      </c>
      <c r="B10">
        <v>12300</v>
      </c>
      <c r="C10" s="8">
        <f t="shared" si="0"/>
        <v>38169</v>
      </c>
    </row>
    <row r="11" spans="1:3">
      <c r="A11" s="7">
        <v>38195</v>
      </c>
      <c r="B11">
        <v>12400</v>
      </c>
      <c r="C11" s="8">
        <f t="shared" si="0"/>
        <v>38169</v>
      </c>
    </row>
    <row r="12" spans="1:3">
      <c r="A12" s="7">
        <v>38196</v>
      </c>
      <c r="B12">
        <v>14440</v>
      </c>
      <c r="C12" s="8">
        <f t="shared" si="0"/>
        <v>38169</v>
      </c>
    </row>
    <row r="13" spans="1:3">
      <c r="A13" s="7">
        <v>38232</v>
      </c>
      <c r="B13">
        <v>6720</v>
      </c>
      <c r="C13" s="8">
        <f t="shared" si="0"/>
        <v>38231</v>
      </c>
    </row>
    <row r="14" spans="1:3">
      <c r="A14" s="7">
        <v>38273</v>
      </c>
      <c r="B14">
        <v>14540</v>
      </c>
      <c r="C14" s="8">
        <f t="shared" si="0"/>
        <v>38261</v>
      </c>
    </row>
    <row r="15" spans="1:3">
      <c r="A15" s="7">
        <v>38284</v>
      </c>
      <c r="B15">
        <v>8430</v>
      </c>
      <c r="C15" s="8">
        <f t="shared" si="0"/>
        <v>38261</v>
      </c>
    </row>
    <row r="16" spans="1:3">
      <c r="A16" s="7">
        <v>38284</v>
      </c>
      <c r="B16">
        <v>10810</v>
      </c>
      <c r="C16" s="8">
        <f t="shared" si="0"/>
        <v>38261</v>
      </c>
    </row>
    <row r="17" spans="1:3">
      <c r="A17" s="7">
        <v>38304</v>
      </c>
      <c r="B17">
        <v>11770</v>
      </c>
      <c r="C17" s="8">
        <f t="shared" si="0"/>
        <v>38292</v>
      </c>
    </row>
    <row r="18" spans="1:3">
      <c r="A18" s="7">
        <v>38343</v>
      </c>
      <c r="B18">
        <v>7950</v>
      </c>
      <c r="C18" s="8">
        <f t="shared" si="0"/>
        <v>38322</v>
      </c>
    </row>
    <row r="19" spans="1:3">
      <c r="A19" s="7">
        <v>38383</v>
      </c>
      <c r="B19">
        <v>12500</v>
      </c>
      <c r="C19" s="8">
        <f t="shared" si="0"/>
        <v>38353</v>
      </c>
    </row>
    <row r="20" spans="1:3">
      <c r="A20" s="7">
        <v>38402</v>
      </c>
      <c r="B20">
        <v>8270</v>
      </c>
      <c r="C20" s="8">
        <f t="shared" si="0"/>
        <v>38384</v>
      </c>
    </row>
    <row r="21" spans="1:3">
      <c r="A21" s="7">
        <v>38433</v>
      </c>
      <c r="B21">
        <v>10460</v>
      </c>
      <c r="C21" s="8">
        <f t="shared" si="0"/>
        <v>38412</v>
      </c>
    </row>
    <row r="22" spans="1:3">
      <c r="A22" s="7">
        <v>38433</v>
      </c>
      <c r="B22">
        <v>8840</v>
      </c>
      <c r="C22" s="8">
        <f t="shared" si="0"/>
        <v>38412</v>
      </c>
    </row>
    <row r="23" spans="1:3">
      <c r="A23" s="7">
        <v>38472</v>
      </c>
      <c r="B23">
        <v>7290</v>
      </c>
      <c r="C23" s="8">
        <f t="shared" si="0"/>
        <v>38443</v>
      </c>
    </row>
    <row r="24" spans="1:3">
      <c r="A24" s="7">
        <v>38500</v>
      </c>
      <c r="B24">
        <v>14410</v>
      </c>
      <c r="C24" s="8">
        <f t="shared" si="0"/>
        <v>38473</v>
      </c>
    </row>
    <row r="25" spans="1:3">
      <c r="A25" s="7">
        <v>38500</v>
      </c>
      <c r="B25">
        <v>7290</v>
      </c>
      <c r="C25" s="8">
        <f t="shared" si="0"/>
        <v>38473</v>
      </c>
    </row>
    <row r="26" spans="1:3">
      <c r="A26" s="7">
        <v>38542</v>
      </c>
      <c r="B26">
        <v>9820</v>
      </c>
      <c r="C26" s="8">
        <f t="shared" si="0"/>
        <v>38534</v>
      </c>
    </row>
    <row r="27" spans="1:3">
      <c r="A27" s="7">
        <v>38577</v>
      </c>
      <c r="B27">
        <v>10910</v>
      </c>
      <c r="C27" s="8">
        <f t="shared" si="0"/>
        <v>38565</v>
      </c>
    </row>
    <row r="28" spans="1:3">
      <c r="A28" s="7">
        <v>38590</v>
      </c>
      <c r="B28">
        <v>10170</v>
      </c>
      <c r="C28" s="8">
        <f t="shared" si="0"/>
        <v>38565</v>
      </c>
    </row>
    <row r="29" spans="1:3">
      <c r="A29" s="7">
        <v>38611</v>
      </c>
      <c r="B29">
        <v>15470</v>
      </c>
      <c r="C29" s="8">
        <f t="shared" si="0"/>
        <v>38596</v>
      </c>
    </row>
    <row r="30" spans="1:3">
      <c r="A30" s="7">
        <v>38622</v>
      </c>
      <c r="B30">
        <v>12900</v>
      </c>
      <c r="C30" s="8">
        <f t="shared" si="0"/>
        <v>38596</v>
      </c>
    </row>
    <row r="31" spans="1:3">
      <c r="A31" s="7">
        <v>38663</v>
      </c>
      <c r="B31">
        <v>15300</v>
      </c>
      <c r="C31" s="8">
        <f t="shared" si="0"/>
        <v>38657</v>
      </c>
    </row>
    <row r="32" spans="1:3">
      <c r="A32" s="7">
        <v>38704</v>
      </c>
      <c r="B32">
        <v>7820</v>
      </c>
      <c r="C32" s="8">
        <f t="shared" si="0"/>
        <v>38687</v>
      </c>
    </row>
    <row r="33" spans="1:3">
      <c r="A33" s="7">
        <v>38729</v>
      </c>
      <c r="B33">
        <v>9280</v>
      </c>
      <c r="C33" s="8">
        <f t="shared" si="0"/>
        <v>38718</v>
      </c>
    </row>
    <row r="34" spans="1:3">
      <c r="A34" s="7">
        <v>38733</v>
      </c>
      <c r="B34">
        <v>11050</v>
      </c>
      <c r="C34" s="8">
        <f t="shared" si="0"/>
        <v>38718</v>
      </c>
    </row>
    <row r="35" spans="1:3">
      <c r="A35" s="7">
        <v>38774</v>
      </c>
      <c r="B35">
        <v>11420</v>
      </c>
      <c r="C35" s="8">
        <f t="shared" si="0"/>
        <v>38749</v>
      </c>
    </row>
    <row r="36" spans="1:3">
      <c r="A36" s="7">
        <v>38795</v>
      </c>
      <c r="B36">
        <v>7390</v>
      </c>
      <c r="C36" s="8">
        <f t="shared" si="0"/>
        <v>38777</v>
      </c>
    </row>
    <row r="37" spans="1:3">
      <c r="A37" s="7">
        <v>38816</v>
      </c>
      <c r="B37">
        <v>10950</v>
      </c>
      <c r="C37" s="8">
        <f t="shared" si="0"/>
        <v>38808</v>
      </c>
    </row>
    <row r="38" spans="1:3">
      <c r="A38" s="7">
        <v>38835</v>
      </c>
      <c r="B38">
        <v>13620</v>
      </c>
      <c r="C38" s="8">
        <f t="shared" si="0"/>
        <v>38808</v>
      </c>
    </row>
    <row r="39" spans="1:3">
      <c r="A39" s="7">
        <v>38878</v>
      </c>
      <c r="B39">
        <v>9650</v>
      </c>
      <c r="C39" s="8">
        <f t="shared" si="0"/>
        <v>38869</v>
      </c>
    </row>
    <row r="40" spans="1:3">
      <c r="A40" s="7">
        <v>38888</v>
      </c>
      <c r="B40">
        <v>10680</v>
      </c>
      <c r="C40" s="8">
        <f t="shared" si="0"/>
        <v>38869</v>
      </c>
    </row>
    <row r="41" spans="1:3">
      <c r="A41" s="7">
        <v>38899</v>
      </c>
      <c r="B41">
        <v>8890</v>
      </c>
      <c r="C41" s="8">
        <f t="shared" si="0"/>
        <v>38899</v>
      </c>
    </row>
    <row r="42" spans="1:3">
      <c r="A42" s="7">
        <v>38914</v>
      </c>
      <c r="B42">
        <v>8280</v>
      </c>
      <c r="C42" s="8">
        <f t="shared" si="0"/>
        <v>38899</v>
      </c>
    </row>
    <row r="43" spans="1:3">
      <c r="A43" s="7">
        <v>38933</v>
      </c>
      <c r="B43">
        <v>6670</v>
      </c>
      <c r="C43" s="8">
        <f t="shared" si="0"/>
        <v>38930</v>
      </c>
    </row>
    <row r="44" spans="1:3">
      <c r="A44" s="7">
        <v>38959</v>
      </c>
      <c r="B44">
        <v>12470</v>
      </c>
      <c r="C44" s="8">
        <f t="shared" si="0"/>
        <v>38930</v>
      </c>
    </row>
    <row r="45" spans="1:3">
      <c r="A45" s="7">
        <v>38985</v>
      </c>
      <c r="B45">
        <v>15170</v>
      </c>
      <c r="C45" s="8">
        <f t="shared" si="0"/>
        <v>38961</v>
      </c>
    </row>
    <row r="46" spans="1:3">
      <c r="A46" s="7">
        <v>39001</v>
      </c>
      <c r="B46">
        <v>15990</v>
      </c>
      <c r="C46" s="8">
        <f t="shared" si="0"/>
        <v>38991</v>
      </c>
    </row>
    <row r="47" spans="1:3">
      <c r="A47" s="7">
        <v>39025</v>
      </c>
      <c r="B47">
        <v>6360</v>
      </c>
      <c r="C47" s="8">
        <f t="shared" si="0"/>
        <v>39022</v>
      </c>
    </row>
    <row r="48" spans="1:3">
      <c r="A48" s="7">
        <v>39052</v>
      </c>
      <c r="B48">
        <v>14290</v>
      </c>
      <c r="C48" s="8">
        <f t="shared" si="0"/>
        <v>39052</v>
      </c>
    </row>
    <row r="49" spans="1:3">
      <c r="A49" s="7"/>
      <c r="C49" s="8"/>
    </row>
    <row r="50" spans="1:3">
      <c r="A50" s="7"/>
      <c r="B50" t="s">
        <v>17</v>
      </c>
      <c r="C50" s="8"/>
    </row>
    <row r="51" spans="1:3">
      <c r="A51" s="7"/>
      <c r="C51" s="8"/>
    </row>
    <row r="52" spans="1:3">
      <c r="A52" s="7"/>
      <c r="B52" t="s">
        <v>18</v>
      </c>
      <c r="C52" s="8"/>
    </row>
    <row r="53" spans="1:3">
      <c r="A53" s="7"/>
      <c r="C53" s="8"/>
    </row>
    <row r="54" spans="1:3">
      <c r="A54" s="7"/>
      <c r="C54" s="8"/>
    </row>
    <row r="55" spans="1:3">
      <c r="A55" s="7"/>
      <c r="C55" s="8"/>
    </row>
    <row r="56" spans="1:3">
      <c r="A56" s="7"/>
      <c r="C56" s="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4"/>
  <sheetViews>
    <sheetView workbookViewId="0">
      <selection activeCell="H6" sqref="H6"/>
    </sheetView>
  </sheetViews>
  <sheetFormatPr defaultRowHeight="13.5"/>
  <cols>
    <col min="1" max="1" width="11.375" bestFit="1" customWidth="1"/>
    <col min="3" max="3" width="11" bestFit="1" customWidth="1"/>
    <col min="5" max="5" width="11.875" customWidth="1"/>
    <col min="6" max="7" width="11" bestFit="1" customWidth="1"/>
    <col min="9" max="9" width="11" bestFit="1" customWidth="1"/>
  </cols>
  <sheetData>
    <row r="1" spans="1:11">
      <c r="A1" t="s">
        <v>21</v>
      </c>
      <c r="B1" s="10">
        <v>0.13200000000000001</v>
      </c>
      <c r="C1" s="10"/>
      <c r="D1" t="s">
        <v>26</v>
      </c>
      <c r="E1">
        <f>SUM(B5:B568)</f>
        <v>527230</v>
      </c>
      <c r="G1" t="s">
        <v>28</v>
      </c>
      <c r="H1">
        <f>E2/E1</f>
        <v>3.2078295999848265</v>
      </c>
    </row>
    <row r="2" spans="1:11">
      <c r="A2" t="s">
        <v>2</v>
      </c>
      <c r="B2">
        <v>5000</v>
      </c>
      <c r="C2" t="s">
        <v>6</v>
      </c>
      <c r="D2" t="s">
        <v>27</v>
      </c>
      <c r="E2">
        <f>SUM(H5:H568)</f>
        <v>1691264</v>
      </c>
      <c r="J2" t="s">
        <v>16</v>
      </c>
    </row>
    <row r="4" spans="1:11">
      <c r="A4" t="s">
        <v>14</v>
      </c>
      <c r="B4" t="s">
        <v>15</v>
      </c>
      <c r="C4" t="s">
        <v>22</v>
      </c>
      <c r="D4" t="s">
        <v>19</v>
      </c>
      <c r="E4" t="s">
        <v>20</v>
      </c>
      <c r="F4" t="s">
        <v>23</v>
      </c>
      <c r="G4" t="s">
        <v>24</v>
      </c>
      <c r="H4" t="s">
        <v>2</v>
      </c>
      <c r="I4" t="s">
        <v>25</v>
      </c>
      <c r="J4" t="s">
        <v>30</v>
      </c>
    </row>
    <row r="5" spans="1:11">
      <c r="A5" s="8">
        <v>37987</v>
      </c>
      <c r="B5">
        <f>SUMIF(利用履歴!$C$2:$C$48,"="&amp;定額コース支払!A5,利用履歴!$B$2:$B$48)</f>
        <v>30130</v>
      </c>
      <c r="C5">
        <v>0</v>
      </c>
      <c r="D5">
        <v>0</v>
      </c>
      <c r="E5" s="12">
        <f>$B$1*D5/365</f>
        <v>0</v>
      </c>
      <c r="F5">
        <f>INT(E5*C5)</f>
        <v>0</v>
      </c>
      <c r="G5">
        <f>F5+C5</f>
        <v>0</v>
      </c>
      <c r="H5">
        <f>IF(G5&lt;$B$2,G5,$B$2)</f>
        <v>0</v>
      </c>
      <c r="I5">
        <f>G5-H5</f>
        <v>0</v>
      </c>
      <c r="J5" s="11" t="str">
        <f>IF(H5=0,"-",F5/H5)</f>
        <v>-</v>
      </c>
    </row>
    <row r="6" spans="1:11">
      <c r="A6" s="8">
        <v>38018</v>
      </c>
      <c r="B6">
        <f>SUMIF(利用履歴!$C$2:$C$48,"="&amp;定額コース支払!A6,利用履歴!$B$2:$B$48)</f>
        <v>11550</v>
      </c>
      <c r="C6">
        <f>B5+I5</f>
        <v>30130</v>
      </c>
      <c r="D6" s="9">
        <f t="shared" ref="D6:D70" si="0">A6-A5</f>
        <v>31</v>
      </c>
      <c r="E6" s="12">
        <f>$B$1*D6/365</f>
        <v>1.1210958904109591E-2</v>
      </c>
      <c r="F6">
        <f>INT(E6*C6)</f>
        <v>337</v>
      </c>
      <c r="G6">
        <f>F6+C6</f>
        <v>30467</v>
      </c>
      <c r="H6">
        <f t="shared" ref="H6:H69" si="1">IF(G6&lt;$B$2,G6,$B$2)</f>
        <v>5000</v>
      </c>
      <c r="I6">
        <f>G6-H6</f>
        <v>25467</v>
      </c>
      <c r="J6" s="11">
        <f t="shared" ref="J6:J69" si="2">IF(H6=0,"-",F6/H6)</f>
        <v>6.7400000000000002E-2</v>
      </c>
    </row>
    <row r="7" spans="1:11">
      <c r="A7" s="8">
        <v>38047</v>
      </c>
      <c r="B7">
        <f>SUMIF(利用履歴!$C$2:$C$48,"="&amp;定額コース支払!A7,利用履歴!$B$2:$B$48)</f>
        <v>25270</v>
      </c>
      <c r="C7">
        <f t="shared" ref="C7:C70" si="3">B6+I6</f>
        <v>37017</v>
      </c>
      <c r="D7" s="9">
        <f t="shared" si="0"/>
        <v>29</v>
      </c>
      <c r="E7" s="12">
        <f t="shared" ref="E7:E70" si="4">$B$1*D7/365</f>
        <v>1.0487671232876713E-2</v>
      </c>
      <c r="F7">
        <f t="shared" ref="F7:F70" si="5">INT(E7*C7)</f>
        <v>388</v>
      </c>
      <c r="G7">
        <f t="shared" ref="G7:G70" si="6">F7+C7</f>
        <v>37405</v>
      </c>
      <c r="H7">
        <f t="shared" si="1"/>
        <v>5000</v>
      </c>
      <c r="I7">
        <f t="shared" ref="I7:I70" si="7">G7-H7</f>
        <v>32405</v>
      </c>
      <c r="J7" s="11">
        <f t="shared" si="2"/>
        <v>7.7600000000000002E-2</v>
      </c>
    </row>
    <row r="8" spans="1:11">
      <c r="A8" s="8">
        <v>38078</v>
      </c>
      <c r="B8">
        <f>SUMIF(利用履歴!$C$2:$C$48,"="&amp;定額コース支払!A8,利用履歴!$B$2:$B$48)</f>
        <v>0</v>
      </c>
      <c r="C8">
        <f t="shared" si="3"/>
        <v>57675</v>
      </c>
      <c r="D8" s="9">
        <f t="shared" si="0"/>
        <v>31</v>
      </c>
      <c r="E8" s="12">
        <f t="shared" si="4"/>
        <v>1.1210958904109591E-2</v>
      </c>
      <c r="F8">
        <f t="shared" si="5"/>
        <v>646</v>
      </c>
      <c r="G8">
        <f t="shared" si="6"/>
        <v>58321</v>
      </c>
      <c r="H8">
        <f t="shared" si="1"/>
        <v>5000</v>
      </c>
      <c r="I8">
        <f t="shared" si="7"/>
        <v>53321</v>
      </c>
      <c r="J8" s="11">
        <f t="shared" si="2"/>
        <v>0.12920000000000001</v>
      </c>
      <c r="K8" t="s">
        <v>16</v>
      </c>
    </row>
    <row r="9" spans="1:11">
      <c r="A9" s="8">
        <v>38108</v>
      </c>
      <c r="B9">
        <f>SUMIF(利用履歴!$C$2:$C$48,"="&amp;定額コース支払!A9,利用履歴!$B$2:$B$48)</f>
        <v>37310</v>
      </c>
      <c r="C9">
        <f t="shared" si="3"/>
        <v>53321</v>
      </c>
      <c r="D9" s="9">
        <f t="shared" si="0"/>
        <v>30</v>
      </c>
      <c r="E9" s="12">
        <f t="shared" si="4"/>
        <v>1.084931506849315E-2</v>
      </c>
      <c r="F9">
        <f t="shared" si="5"/>
        <v>578</v>
      </c>
      <c r="G9">
        <f t="shared" si="6"/>
        <v>53899</v>
      </c>
      <c r="H9">
        <f t="shared" si="1"/>
        <v>5000</v>
      </c>
      <c r="I9">
        <f t="shared" si="7"/>
        <v>48899</v>
      </c>
      <c r="J9" s="11">
        <f t="shared" si="2"/>
        <v>0.11559999999999999</v>
      </c>
    </row>
    <row r="10" spans="1:11">
      <c r="A10" s="8">
        <v>38139</v>
      </c>
      <c r="B10">
        <f>SUMIF(利用履歴!$C$2:$C$48,"="&amp;定額コース支払!A10,利用履歴!$B$2:$B$48)</f>
        <v>0</v>
      </c>
      <c r="C10">
        <f t="shared" si="3"/>
        <v>86209</v>
      </c>
      <c r="D10" s="9">
        <f t="shared" si="0"/>
        <v>31</v>
      </c>
      <c r="E10" s="12">
        <f t="shared" si="4"/>
        <v>1.1210958904109591E-2</v>
      </c>
      <c r="F10">
        <f t="shared" si="5"/>
        <v>966</v>
      </c>
      <c r="G10">
        <f t="shared" si="6"/>
        <v>87175</v>
      </c>
      <c r="H10">
        <f t="shared" si="1"/>
        <v>5000</v>
      </c>
      <c r="I10">
        <f t="shared" si="7"/>
        <v>82175</v>
      </c>
      <c r="J10" s="11">
        <f t="shared" si="2"/>
        <v>0.19320000000000001</v>
      </c>
    </row>
    <row r="11" spans="1:11">
      <c r="A11" s="8">
        <v>38169</v>
      </c>
      <c r="B11">
        <f>SUMIF(利用履歴!$C$2:$C$48,"="&amp;定額コース支払!A11,利用履歴!$B$2:$B$48)</f>
        <v>39140</v>
      </c>
      <c r="C11">
        <f t="shared" si="3"/>
        <v>82175</v>
      </c>
      <c r="D11" s="9">
        <f t="shared" si="0"/>
        <v>30</v>
      </c>
      <c r="E11" s="12">
        <f t="shared" si="4"/>
        <v>1.084931506849315E-2</v>
      </c>
      <c r="F11">
        <f t="shared" si="5"/>
        <v>891</v>
      </c>
      <c r="G11">
        <f t="shared" si="6"/>
        <v>83066</v>
      </c>
      <c r="H11">
        <f t="shared" si="1"/>
        <v>5000</v>
      </c>
      <c r="I11">
        <f t="shared" si="7"/>
        <v>78066</v>
      </c>
      <c r="J11" s="11">
        <f t="shared" si="2"/>
        <v>0.1782</v>
      </c>
    </row>
    <row r="12" spans="1:11">
      <c r="A12" s="8">
        <v>38200</v>
      </c>
      <c r="B12">
        <f>SUMIF(利用履歴!$C$2:$C$48,"="&amp;定額コース支払!A12,利用履歴!$B$2:$B$48)</f>
        <v>0</v>
      </c>
      <c r="C12">
        <f t="shared" si="3"/>
        <v>117206</v>
      </c>
      <c r="D12" s="9">
        <f t="shared" si="0"/>
        <v>31</v>
      </c>
      <c r="E12" s="12">
        <f t="shared" si="4"/>
        <v>1.1210958904109591E-2</v>
      </c>
      <c r="F12">
        <f t="shared" si="5"/>
        <v>1313</v>
      </c>
      <c r="G12">
        <f t="shared" si="6"/>
        <v>118519</v>
      </c>
      <c r="H12">
        <f t="shared" si="1"/>
        <v>5000</v>
      </c>
      <c r="I12">
        <f t="shared" si="7"/>
        <v>113519</v>
      </c>
      <c r="J12" s="11">
        <f t="shared" si="2"/>
        <v>0.2626</v>
      </c>
      <c r="K12" t="s">
        <v>16</v>
      </c>
    </row>
    <row r="13" spans="1:11">
      <c r="A13" s="8">
        <v>38231</v>
      </c>
      <c r="B13">
        <f>SUMIF(利用履歴!$C$2:$C$48,"="&amp;定額コース支払!A13,利用履歴!$B$2:$B$48)</f>
        <v>6720</v>
      </c>
      <c r="C13">
        <f t="shared" si="3"/>
        <v>113519</v>
      </c>
      <c r="D13" s="9">
        <f t="shared" si="0"/>
        <v>31</v>
      </c>
      <c r="E13" s="12">
        <f t="shared" si="4"/>
        <v>1.1210958904109591E-2</v>
      </c>
      <c r="F13">
        <f t="shared" si="5"/>
        <v>1272</v>
      </c>
      <c r="G13">
        <f t="shared" si="6"/>
        <v>114791</v>
      </c>
      <c r="H13">
        <f t="shared" si="1"/>
        <v>5000</v>
      </c>
      <c r="I13">
        <f t="shared" si="7"/>
        <v>109791</v>
      </c>
      <c r="J13" s="11">
        <f t="shared" si="2"/>
        <v>0.25440000000000002</v>
      </c>
    </row>
    <row r="14" spans="1:11">
      <c r="A14" s="8">
        <v>38261</v>
      </c>
      <c r="B14">
        <f>SUMIF(利用履歴!$C$2:$C$48,"="&amp;定額コース支払!A14,利用履歴!$B$2:$B$48)</f>
        <v>33780</v>
      </c>
      <c r="C14">
        <f t="shared" si="3"/>
        <v>116511</v>
      </c>
      <c r="D14" s="9">
        <f t="shared" si="0"/>
        <v>30</v>
      </c>
      <c r="E14" s="12">
        <f t="shared" si="4"/>
        <v>1.084931506849315E-2</v>
      </c>
      <c r="F14">
        <f t="shared" si="5"/>
        <v>1264</v>
      </c>
      <c r="G14">
        <f t="shared" si="6"/>
        <v>117775</v>
      </c>
      <c r="H14">
        <f t="shared" si="1"/>
        <v>5000</v>
      </c>
      <c r="I14">
        <f t="shared" si="7"/>
        <v>112775</v>
      </c>
      <c r="J14" s="11">
        <f t="shared" si="2"/>
        <v>0.25280000000000002</v>
      </c>
    </row>
    <row r="15" spans="1:11">
      <c r="A15" s="8">
        <v>38292</v>
      </c>
      <c r="B15">
        <f>SUMIF(利用履歴!$C$2:$C$48,"="&amp;定額コース支払!A15,利用履歴!$B$2:$B$48)</f>
        <v>11770</v>
      </c>
      <c r="C15">
        <f t="shared" si="3"/>
        <v>146555</v>
      </c>
      <c r="D15" s="9">
        <f t="shared" si="0"/>
        <v>31</v>
      </c>
      <c r="E15" s="12">
        <f t="shared" si="4"/>
        <v>1.1210958904109591E-2</v>
      </c>
      <c r="F15">
        <f t="shared" si="5"/>
        <v>1643</v>
      </c>
      <c r="G15">
        <f t="shared" si="6"/>
        <v>148198</v>
      </c>
      <c r="H15">
        <f t="shared" si="1"/>
        <v>5000</v>
      </c>
      <c r="I15">
        <f t="shared" si="7"/>
        <v>143198</v>
      </c>
      <c r="J15" s="11">
        <f t="shared" si="2"/>
        <v>0.3286</v>
      </c>
      <c r="K15" t="s">
        <v>16</v>
      </c>
    </row>
    <row r="16" spans="1:11">
      <c r="A16" s="8">
        <v>38322</v>
      </c>
      <c r="B16">
        <f>SUMIF(利用履歴!$C$2:$C$48,"="&amp;定額コース支払!A16,利用履歴!$B$2:$B$48)</f>
        <v>7950</v>
      </c>
      <c r="C16">
        <f t="shared" si="3"/>
        <v>154968</v>
      </c>
      <c r="D16" s="9">
        <f t="shared" si="0"/>
        <v>30</v>
      </c>
      <c r="E16" s="12">
        <f t="shared" si="4"/>
        <v>1.084931506849315E-2</v>
      </c>
      <c r="F16">
        <f t="shared" si="5"/>
        <v>1681</v>
      </c>
      <c r="G16">
        <f t="shared" si="6"/>
        <v>156649</v>
      </c>
      <c r="H16">
        <f t="shared" si="1"/>
        <v>5000</v>
      </c>
      <c r="I16">
        <f t="shared" si="7"/>
        <v>151649</v>
      </c>
      <c r="J16" s="11">
        <f t="shared" si="2"/>
        <v>0.3362</v>
      </c>
      <c r="K16" t="s">
        <v>16</v>
      </c>
    </row>
    <row r="17" spans="1:11">
      <c r="A17" s="8">
        <v>38353</v>
      </c>
      <c r="B17">
        <f>SUMIF(利用履歴!$C$2:$C$48,"="&amp;定額コース支払!A17,利用履歴!$B$2:$B$48)</f>
        <v>12500</v>
      </c>
      <c r="C17">
        <f t="shared" si="3"/>
        <v>159599</v>
      </c>
      <c r="D17" s="9">
        <f t="shared" si="0"/>
        <v>31</v>
      </c>
      <c r="E17" s="12">
        <f t="shared" si="4"/>
        <v>1.1210958904109591E-2</v>
      </c>
      <c r="F17">
        <f t="shared" si="5"/>
        <v>1789</v>
      </c>
      <c r="G17">
        <f t="shared" si="6"/>
        <v>161388</v>
      </c>
      <c r="H17">
        <f t="shared" si="1"/>
        <v>5000</v>
      </c>
      <c r="I17">
        <f t="shared" si="7"/>
        <v>156388</v>
      </c>
      <c r="J17" s="11">
        <f t="shared" si="2"/>
        <v>0.35780000000000001</v>
      </c>
    </row>
    <row r="18" spans="1:11">
      <c r="A18" s="8">
        <v>38384</v>
      </c>
      <c r="B18">
        <f>SUMIF(利用履歴!$C$2:$C$48,"="&amp;定額コース支払!A18,利用履歴!$B$2:$B$48)</f>
        <v>8270</v>
      </c>
      <c r="C18">
        <f t="shared" si="3"/>
        <v>168888</v>
      </c>
      <c r="D18" s="9">
        <f t="shared" si="0"/>
        <v>31</v>
      </c>
      <c r="E18" s="12">
        <f t="shared" si="4"/>
        <v>1.1210958904109591E-2</v>
      </c>
      <c r="F18">
        <f t="shared" si="5"/>
        <v>1893</v>
      </c>
      <c r="G18">
        <f t="shared" si="6"/>
        <v>170781</v>
      </c>
      <c r="H18">
        <f t="shared" si="1"/>
        <v>5000</v>
      </c>
      <c r="I18">
        <f t="shared" si="7"/>
        <v>165781</v>
      </c>
      <c r="J18" s="11">
        <f t="shared" si="2"/>
        <v>0.37859999999999999</v>
      </c>
    </row>
    <row r="19" spans="1:11">
      <c r="A19" s="8">
        <v>38412</v>
      </c>
      <c r="B19">
        <f>SUMIF(利用履歴!$C$2:$C$48,"="&amp;定額コース支払!A19,利用履歴!$B$2:$B$48)</f>
        <v>19300</v>
      </c>
      <c r="C19">
        <f t="shared" si="3"/>
        <v>174051</v>
      </c>
      <c r="D19" s="9">
        <f t="shared" si="0"/>
        <v>28</v>
      </c>
      <c r="E19" s="12">
        <f t="shared" si="4"/>
        <v>1.0126027397260274E-2</v>
      </c>
      <c r="F19">
        <f t="shared" si="5"/>
        <v>1762</v>
      </c>
      <c r="G19">
        <f t="shared" si="6"/>
        <v>175813</v>
      </c>
      <c r="H19">
        <f t="shared" si="1"/>
        <v>5000</v>
      </c>
      <c r="I19">
        <f t="shared" si="7"/>
        <v>170813</v>
      </c>
      <c r="J19" s="11">
        <f t="shared" si="2"/>
        <v>0.35239999999999999</v>
      </c>
    </row>
    <row r="20" spans="1:11">
      <c r="A20" s="8">
        <v>38443</v>
      </c>
      <c r="B20">
        <f>SUMIF(利用履歴!$C$2:$C$48,"="&amp;定額コース支払!A20,利用履歴!$B$2:$B$48)</f>
        <v>7290</v>
      </c>
      <c r="C20">
        <f t="shared" si="3"/>
        <v>190113</v>
      </c>
      <c r="D20" s="9">
        <f t="shared" si="0"/>
        <v>31</v>
      </c>
      <c r="E20" s="12">
        <f t="shared" si="4"/>
        <v>1.1210958904109591E-2</v>
      </c>
      <c r="F20">
        <f t="shared" si="5"/>
        <v>2131</v>
      </c>
      <c r="G20">
        <f t="shared" si="6"/>
        <v>192244</v>
      </c>
      <c r="H20">
        <f t="shared" si="1"/>
        <v>5000</v>
      </c>
      <c r="I20">
        <f t="shared" si="7"/>
        <v>187244</v>
      </c>
      <c r="J20" s="11">
        <f t="shared" si="2"/>
        <v>0.42620000000000002</v>
      </c>
    </row>
    <row r="21" spans="1:11">
      <c r="A21" s="8">
        <v>38473</v>
      </c>
      <c r="B21">
        <f>SUMIF(利用履歴!$C$2:$C$48,"="&amp;定額コース支払!A21,利用履歴!$B$2:$B$48)</f>
        <v>21700</v>
      </c>
      <c r="C21">
        <f t="shared" si="3"/>
        <v>194534</v>
      </c>
      <c r="D21" s="9">
        <f t="shared" si="0"/>
        <v>30</v>
      </c>
      <c r="E21" s="12">
        <f t="shared" si="4"/>
        <v>1.084931506849315E-2</v>
      </c>
      <c r="F21">
        <f t="shared" si="5"/>
        <v>2110</v>
      </c>
      <c r="G21">
        <f t="shared" si="6"/>
        <v>196644</v>
      </c>
      <c r="H21">
        <f t="shared" si="1"/>
        <v>5000</v>
      </c>
      <c r="I21">
        <f t="shared" si="7"/>
        <v>191644</v>
      </c>
      <c r="J21" s="11">
        <f t="shared" si="2"/>
        <v>0.42199999999999999</v>
      </c>
    </row>
    <row r="22" spans="1:11">
      <c r="A22" s="8">
        <v>38504</v>
      </c>
      <c r="B22">
        <f>SUMIF(利用履歴!$C$2:$C$48,"="&amp;定額コース支払!A22,利用履歴!$B$2:$B$48)</f>
        <v>0</v>
      </c>
      <c r="C22">
        <f t="shared" si="3"/>
        <v>213344</v>
      </c>
      <c r="D22" s="9">
        <f t="shared" si="0"/>
        <v>31</v>
      </c>
      <c r="E22" s="12">
        <f t="shared" si="4"/>
        <v>1.1210958904109591E-2</v>
      </c>
      <c r="F22">
        <f t="shared" si="5"/>
        <v>2391</v>
      </c>
      <c r="G22">
        <f t="shared" si="6"/>
        <v>215735</v>
      </c>
      <c r="H22">
        <f t="shared" si="1"/>
        <v>5000</v>
      </c>
      <c r="I22">
        <f t="shared" si="7"/>
        <v>210735</v>
      </c>
      <c r="J22" s="11">
        <f t="shared" si="2"/>
        <v>0.47820000000000001</v>
      </c>
    </row>
    <row r="23" spans="1:11">
      <c r="A23" s="8">
        <v>38534</v>
      </c>
      <c r="B23">
        <f>SUMIF(利用履歴!$C$2:$C$48,"="&amp;定額コース支払!A23,利用履歴!$B$2:$B$48)</f>
        <v>9820</v>
      </c>
      <c r="C23">
        <f t="shared" si="3"/>
        <v>210735</v>
      </c>
      <c r="D23" s="9">
        <f t="shared" si="0"/>
        <v>30</v>
      </c>
      <c r="E23" s="12">
        <f t="shared" si="4"/>
        <v>1.084931506849315E-2</v>
      </c>
      <c r="F23">
        <f t="shared" si="5"/>
        <v>2286</v>
      </c>
      <c r="G23">
        <f t="shared" si="6"/>
        <v>213021</v>
      </c>
      <c r="H23">
        <f t="shared" si="1"/>
        <v>5000</v>
      </c>
      <c r="I23">
        <f t="shared" si="7"/>
        <v>208021</v>
      </c>
      <c r="J23" s="11">
        <f t="shared" si="2"/>
        <v>0.4572</v>
      </c>
    </row>
    <row r="24" spans="1:11">
      <c r="A24" s="8">
        <v>38565</v>
      </c>
      <c r="B24">
        <f>SUMIF(利用履歴!$C$2:$C$48,"="&amp;定額コース支払!A24,利用履歴!$B$2:$B$48)</f>
        <v>21080</v>
      </c>
      <c r="C24">
        <f t="shared" si="3"/>
        <v>217841</v>
      </c>
      <c r="D24" s="9">
        <f t="shared" si="0"/>
        <v>31</v>
      </c>
      <c r="E24" s="12">
        <f t="shared" si="4"/>
        <v>1.1210958904109591E-2</v>
      </c>
      <c r="F24">
        <f t="shared" si="5"/>
        <v>2442</v>
      </c>
      <c r="G24">
        <f t="shared" si="6"/>
        <v>220283</v>
      </c>
      <c r="H24">
        <f t="shared" si="1"/>
        <v>5000</v>
      </c>
      <c r="I24">
        <f t="shared" si="7"/>
        <v>215283</v>
      </c>
      <c r="J24" s="11">
        <f t="shared" si="2"/>
        <v>0.4884</v>
      </c>
      <c r="K24" t="s">
        <v>16</v>
      </c>
    </row>
    <row r="25" spans="1:11">
      <c r="A25" s="8">
        <v>38596</v>
      </c>
      <c r="B25">
        <f>SUMIF(利用履歴!$C$2:$C$48,"="&amp;定額コース支払!A25,利用履歴!$B$2:$B$48)</f>
        <v>28370</v>
      </c>
      <c r="C25">
        <f t="shared" si="3"/>
        <v>236363</v>
      </c>
      <c r="D25" s="9">
        <f t="shared" si="0"/>
        <v>31</v>
      </c>
      <c r="E25" s="12">
        <f t="shared" si="4"/>
        <v>1.1210958904109591E-2</v>
      </c>
      <c r="F25">
        <f t="shared" si="5"/>
        <v>2649</v>
      </c>
      <c r="G25">
        <f t="shared" si="6"/>
        <v>239012</v>
      </c>
      <c r="H25">
        <f t="shared" si="1"/>
        <v>5000</v>
      </c>
      <c r="I25">
        <f t="shared" si="7"/>
        <v>234012</v>
      </c>
      <c r="J25" s="11">
        <f t="shared" si="2"/>
        <v>0.52980000000000005</v>
      </c>
    </row>
    <row r="26" spans="1:11">
      <c r="A26" s="8">
        <v>38626</v>
      </c>
      <c r="B26">
        <f>SUMIF(利用履歴!$C$2:$C$48,"="&amp;定額コース支払!A26,利用履歴!$B$2:$B$48)</f>
        <v>0</v>
      </c>
      <c r="C26">
        <f t="shared" si="3"/>
        <v>262382</v>
      </c>
      <c r="D26" s="9">
        <f t="shared" si="0"/>
        <v>30</v>
      </c>
      <c r="E26" s="12">
        <f t="shared" si="4"/>
        <v>1.084931506849315E-2</v>
      </c>
      <c r="F26">
        <f t="shared" si="5"/>
        <v>2846</v>
      </c>
      <c r="G26">
        <f t="shared" si="6"/>
        <v>265228</v>
      </c>
      <c r="H26">
        <f t="shared" si="1"/>
        <v>5000</v>
      </c>
      <c r="I26">
        <f t="shared" si="7"/>
        <v>260228</v>
      </c>
      <c r="J26" s="11">
        <f t="shared" si="2"/>
        <v>0.56920000000000004</v>
      </c>
    </row>
    <row r="27" spans="1:11">
      <c r="A27" s="8">
        <v>38657</v>
      </c>
      <c r="B27">
        <f>SUMIF(利用履歴!$C$2:$C$48,"="&amp;定額コース支払!A27,利用履歴!$B$2:$B$48)</f>
        <v>15300</v>
      </c>
      <c r="C27">
        <f t="shared" si="3"/>
        <v>260228</v>
      </c>
      <c r="D27" s="9">
        <f t="shared" si="0"/>
        <v>31</v>
      </c>
      <c r="E27" s="12">
        <f t="shared" si="4"/>
        <v>1.1210958904109591E-2</v>
      </c>
      <c r="F27">
        <f t="shared" si="5"/>
        <v>2917</v>
      </c>
      <c r="G27">
        <f t="shared" si="6"/>
        <v>263145</v>
      </c>
      <c r="H27">
        <f t="shared" si="1"/>
        <v>5000</v>
      </c>
      <c r="I27">
        <f t="shared" si="7"/>
        <v>258145</v>
      </c>
      <c r="J27" s="11">
        <f t="shared" si="2"/>
        <v>0.58340000000000003</v>
      </c>
    </row>
    <row r="28" spans="1:11">
      <c r="A28" s="8">
        <v>38687</v>
      </c>
      <c r="B28">
        <f>SUMIF(利用履歴!$C$2:$C$48,"="&amp;定額コース支払!A28,利用履歴!$B$2:$B$48)</f>
        <v>7820</v>
      </c>
      <c r="C28">
        <f t="shared" si="3"/>
        <v>273445</v>
      </c>
      <c r="D28" s="9">
        <f t="shared" si="0"/>
        <v>30</v>
      </c>
      <c r="E28" s="12">
        <f t="shared" si="4"/>
        <v>1.084931506849315E-2</v>
      </c>
      <c r="F28">
        <f t="shared" si="5"/>
        <v>2966</v>
      </c>
      <c r="G28">
        <f t="shared" si="6"/>
        <v>276411</v>
      </c>
      <c r="H28">
        <f t="shared" si="1"/>
        <v>5000</v>
      </c>
      <c r="I28">
        <f t="shared" si="7"/>
        <v>271411</v>
      </c>
      <c r="J28" s="11">
        <f t="shared" si="2"/>
        <v>0.59319999999999995</v>
      </c>
    </row>
    <row r="29" spans="1:11">
      <c r="A29" s="8">
        <v>38718</v>
      </c>
      <c r="B29">
        <f>SUMIF(利用履歴!$C$2:$C$48,"="&amp;定額コース支払!A29,利用履歴!$B$2:$B$48)</f>
        <v>20330</v>
      </c>
      <c r="C29">
        <f t="shared" si="3"/>
        <v>279231</v>
      </c>
      <c r="D29" s="9">
        <f t="shared" si="0"/>
        <v>31</v>
      </c>
      <c r="E29" s="12">
        <f t="shared" si="4"/>
        <v>1.1210958904109591E-2</v>
      </c>
      <c r="F29">
        <f t="shared" si="5"/>
        <v>3130</v>
      </c>
      <c r="G29">
        <f t="shared" si="6"/>
        <v>282361</v>
      </c>
      <c r="H29">
        <f t="shared" si="1"/>
        <v>5000</v>
      </c>
      <c r="I29">
        <f t="shared" si="7"/>
        <v>277361</v>
      </c>
      <c r="J29" s="11">
        <f t="shared" si="2"/>
        <v>0.626</v>
      </c>
    </row>
    <row r="30" spans="1:11">
      <c r="A30" s="8">
        <v>38749</v>
      </c>
      <c r="B30">
        <f>SUMIF(利用履歴!$C$2:$C$48,"="&amp;定額コース支払!A30,利用履歴!$B$2:$B$48)</f>
        <v>11420</v>
      </c>
      <c r="C30">
        <f t="shared" si="3"/>
        <v>297691</v>
      </c>
      <c r="D30" s="9">
        <f t="shared" si="0"/>
        <v>31</v>
      </c>
      <c r="E30" s="12">
        <f t="shared" si="4"/>
        <v>1.1210958904109591E-2</v>
      </c>
      <c r="F30">
        <f t="shared" si="5"/>
        <v>3337</v>
      </c>
      <c r="G30">
        <f t="shared" si="6"/>
        <v>301028</v>
      </c>
      <c r="H30">
        <f t="shared" si="1"/>
        <v>5000</v>
      </c>
      <c r="I30">
        <f t="shared" si="7"/>
        <v>296028</v>
      </c>
      <c r="J30" s="11">
        <f t="shared" si="2"/>
        <v>0.66739999999999999</v>
      </c>
    </row>
    <row r="31" spans="1:11">
      <c r="A31" s="8">
        <v>38777</v>
      </c>
      <c r="B31">
        <f>SUMIF(利用履歴!$C$2:$C$48,"="&amp;定額コース支払!A31,利用履歴!$B$2:$B$48)</f>
        <v>7390</v>
      </c>
      <c r="C31">
        <f t="shared" si="3"/>
        <v>307448</v>
      </c>
      <c r="D31" s="9">
        <f t="shared" si="0"/>
        <v>28</v>
      </c>
      <c r="E31" s="12">
        <f t="shared" si="4"/>
        <v>1.0126027397260274E-2</v>
      </c>
      <c r="F31">
        <f t="shared" si="5"/>
        <v>3113</v>
      </c>
      <c r="G31">
        <f t="shared" si="6"/>
        <v>310561</v>
      </c>
      <c r="H31">
        <f t="shared" si="1"/>
        <v>5000</v>
      </c>
      <c r="I31">
        <f t="shared" si="7"/>
        <v>305561</v>
      </c>
      <c r="J31" s="11">
        <f t="shared" si="2"/>
        <v>0.62260000000000004</v>
      </c>
    </row>
    <row r="32" spans="1:11">
      <c r="A32" s="8">
        <v>38808</v>
      </c>
      <c r="B32">
        <f>SUMIF(利用履歴!$C$2:$C$48,"="&amp;定額コース支払!A32,利用履歴!$B$2:$B$48)</f>
        <v>24570</v>
      </c>
      <c r="C32">
        <f t="shared" si="3"/>
        <v>312951</v>
      </c>
      <c r="D32" s="9">
        <f t="shared" si="0"/>
        <v>31</v>
      </c>
      <c r="E32" s="12">
        <f t="shared" si="4"/>
        <v>1.1210958904109591E-2</v>
      </c>
      <c r="F32">
        <f t="shared" si="5"/>
        <v>3508</v>
      </c>
      <c r="G32">
        <f t="shared" si="6"/>
        <v>316459</v>
      </c>
      <c r="H32">
        <f t="shared" si="1"/>
        <v>5000</v>
      </c>
      <c r="I32">
        <f t="shared" si="7"/>
        <v>311459</v>
      </c>
      <c r="J32" s="11">
        <f t="shared" si="2"/>
        <v>0.7016</v>
      </c>
    </row>
    <row r="33" spans="1:11">
      <c r="A33" s="8">
        <v>38838</v>
      </c>
      <c r="B33">
        <f>SUMIF(利用履歴!$C$2:$C$48,"="&amp;定額コース支払!A33,利用履歴!$B$2:$B$48)</f>
        <v>0</v>
      </c>
      <c r="C33">
        <f t="shared" si="3"/>
        <v>336029</v>
      </c>
      <c r="D33" s="9">
        <f t="shared" si="0"/>
        <v>30</v>
      </c>
      <c r="E33" s="12">
        <f t="shared" si="4"/>
        <v>1.084931506849315E-2</v>
      </c>
      <c r="F33">
        <f t="shared" si="5"/>
        <v>3645</v>
      </c>
      <c r="G33">
        <f t="shared" si="6"/>
        <v>339674</v>
      </c>
      <c r="H33">
        <f t="shared" si="1"/>
        <v>5000</v>
      </c>
      <c r="I33">
        <f t="shared" si="7"/>
        <v>334674</v>
      </c>
      <c r="J33" s="11">
        <f t="shared" si="2"/>
        <v>0.72899999999999998</v>
      </c>
    </row>
    <row r="34" spans="1:11">
      <c r="A34" s="8">
        <v>38869</v>
      </c>
      <c r="B34">
        <f>SUMIF(利用履歴!$C$2:$C$48,"="&amp;定額コース支払!A34,利用履歴!$B$2:$B$48)</f>
        <v>20330</v>
      </c>
      <c r="C34">
        <f t="shared" si="3"/>
        <v>334674</v>
      </c>
      <c r="D34" s="9">
        <f t="shared" si="0"/>
        <v>31</v>
      </c>
      <c r="E34" s="12">
        <f t="shared" si="4"/>
        <v>1.1210958904109591E-2</v>
      </c>
      <c r="F34">
        <f t="shared" si="5"/>
        <v>3752</v>
      </c>
      <c r="G34">
        <f t="shared" si="6"/>
        <v>338426</v>
      </c>
      <c r="H34">
        <f t="shared" si="1"/>
        <v>5000</v>
      </c>
      <c r="I34">
        <f t="shared" si="7"/>
        <v>333426</v>
      </c>
      <c r="J34" s="11">
        <f t="shared" si="2"/>
        <v>0.75039999999999996</v>
      </c>
    </row>
    <row r="35" spans="1:11">
      <c r="A35" s="8">
        <v>38899</v>
      </c>
      <c r="B35">
        <f>SUMIF(利用履歴!$C$2:$C$48,"="&amp;定額コース支払!A35,利用履歴!$B$2:$B$48)</f>
        <v>17170</v>
      </c>
      <c r="C35">
        <f t="shared" si="3"/>
        <v>353756</v>
      </c>
      <c r="D35" s="9">
        <f t="shared" si="0"/>
        <v>30</v>
      </c>
      <c r="E35" s="12">
        <f t="shared" si="4"/>
        <v>1.084931506849315E-2</v>
      </c>
      <c r="F35">
        <f t="shared" si="5"/>
        <v>3838</v>
      </c>
      <c r="G35">
        <f t="shared" si="6"/>
        <v>357594</v>
      </c>
      <c r="H35">
        <f t="shared" si="1"/>
        <v>5000</v>
      </c>
      <c r="I35">
        <f t="shared" si="7"/>
        <v>352594</v>
      </c>
      <c r="J35" s="11">
        <f t="shared" si="2"/>
        <v>0.76759999999999995</v>
      </c>
    </row>
    <row r="36" spans="1:11">
      <c r="A36" s="8">
        <v>38930</v>
      </c>
      <c r="B36">
        <f>SUMIF(利用履歴!$C$2:$C$48,"="&amp;定額コース支払!A36,利用履歴!$B$2:$B$48)</f>
        <v>19140</v>
      </c>
      <c r="C36">
        <f t="shared" si="3"/>
        <v>369764</v>
      </c>
      <c r="D36" s="9">
        <f t="shared" si="0"/>
        <v>31</v>
      </c>
      <c r="E36" s="12">
        <f t="shared" si="4"/>
        <v>1.1210958904109591E-2</v>
      </c>
      <c r="F36">
        <f t="shared" si="5"/>
        <v>4145</v>
      </c>
      <c r="G36">
        <f t="shared" si="6"/>
        <v>373909</v>
      </c>
      <c r="H36">
        <f t="shared" si="1"/>
        <v>5000</v>
      </c>
      <c r="I36">
        <f t="shared" si="7"/>
        <v>368909</v>
      </c>
      <c r="J36" s="11">
        <f t="shared" si="2"/>
        <v>0.82899999999999996</v>
      </c>
    </row>
    <row r="37" spans="1:11">
      <c r="A37" s="8">
        <v>38961</v>
      </c>
      <c r="B37">
        <f>SUMIF(利用履歴!$C$2:$C$48,"="&amp;定額コース支払!A37,利用履歴!$B$2:$B$48)</f>
        <v>15170</v>
      </c>
      <c r="C37">
        <f t="shared" si="3"/>
        <v>388049</v>
      </c>
      <c r="D37" s="9">
        <f t="shared" si="0"/>
        <v>31</v>
      </c>
      <c r="E37" s="12">
        <f t="shared" si="4"/>
        <v>1.1210958904109591E-2</v>
      </c>
      <c r="F37">
        <f t="shared" si="5"/>
        <v>4350</v>
      </c>
      <c r="G37">
        <f t="shared" si="6"/>
        <v>392399</v>
      </c>
      <c r="H37">
        <f t="shared" si="1"/>
        <v>5000</v>
      </c>
      <c r="I37">
        <f t="shared" si="7"/>
        <v>387399</v>
      </c>
      <c r="J37" s="11">
        <f t="shared" si="2"/>
        <v>0.87</v>
      </c>
    </row>
    <row r="38" spans="1:11">
      <c r="A38" s="8">
        <v>38991</v>
      </c>
      <c r="B38">
        <f>SUMIF(利用履歴!$C$2:$C$48,"="&amp;定額コース支払!A38,利用履歴!$B$2:$B$48)</f>
        <v>15990</v>
      </c>
      <c r="C38">
        <f t="shared" si="3"/>
        <v>402569</v>
      </c>
      <c r="D38" s="9">
        <f t="shared" si="0"/>
        <v>30</v>
      </c>
      <c r="E38" s="12">
        <f t="shared" si="4"/>
        <v>1.084931506849315E-2</v>
      </c>
      <c r="F38">
        <f t="shared" si="5"/>
        <v>4367</v>
      </c>
      <c r="G38">
        <f t="shared" si="6"/>
        <v>406936</v>
      </c>
      <c r="H38">
        <f t="shared" si="1"/>
        <v>5000</v>
      </c>
      <c r="I38">
        <f t="shared" si="7"/>
        <v>401936</v>
      </c>
      <c r="J38" s="11">
        <f t="shared" si="2"/>
        <v>0.87339999999999995</v>
      </c>
    </row>
    <row r="39" spans="1:11">
      <c r="A39" s="8">
        <v>39022</v>
      </c>
      <c r="B39">
        <f>SUMIF(利用履歴!$C$2:$C$48,"="&amp;定額コース支払!A39,利用履歴!$B$2:$B$48)</f>
        <v>6360</v>
      </c>
      <c r="C39">
        <f t="shared" si="3"/>
        <v>417926</v>
      </c>
      <c r="D39" s="9">
        <f t="shared" si="0"/>
        <v>31</v>
      </c>
      <c r="E39" s="12">
        <f t="shared" si="4"/>
        <v>1.1210958904109591E-2</v>
      </c>
      <c r="F39">
        <f t="shared" si="5"/>
        <v>4685</v>
      </c>
      <c r="G39">
        <f t="shared" si="6"/>
        <v>422611</v>
      </c>
      <c r="H39">
        <f t="shared" si="1"/>
        <v>5000</v>
      </c>
      <c r="I39">
        <f t="shared" si="7"/>
        <v>417611</v>
      </c>
      <c r="J39" s="11">
        <f t="shared" si="2"/>
        <v>0.93700000000000006</v>
      </c>
    </row>
    <row r="40" spans="1:11">
      <c r="A40" s="8">
        <v>39052</v>
      </c>
      <c r="B40">
        <f>SUMIF(利用履歴!$C$2:$C$48,"="&amp;定額コース支払!A40,利用履歴!$B$2:$B$48)</f>
        <v>14290</v>
      </c>
      <c r="C40">
        <f t="shared" si="3"/>
        <v>423971</v>
      </c>
      <c r="D40" s="9">
        <f t="shared" si="0"/>
        <v>30</v>
      </c>
      <c r="E40" s="12">
        <f t="shared" si="4"/>
        <v>1.084931506849315E-2</v>
      </c>
      <c r="F40">
        <f t="shared" si="5"/>
        <v>4599</v>
      </c>
      <c r="G40">
        <f t="shared" si="6"/>
        <v>428570</v>
      </c>
      <c r="H40">
        <f t="shared" si="1"/>
        <v>5000</v>
      </c>
      <c r="I40">
        <f t="shared" si="7"/>
        <v>423570</v>
      </c>
      <c r="J40" s="11">
        <f t="shared" si="2"/>
        <v>0.91979999999999995</v>
      </c>
    </row>
    <row r="41" spans="1:11">
      <c r="A41" s="8">
        <v>39083</v>
      </c>
      <c r="B41">
        <f>SUMIF(利用履歴!$C$2:$C$48,"="&amp;定額コース支払!A41,利用履歴!$B$2:$B$48)</f>
        <v>0</v>
      </c>
      <c r="C41">
        <f t="shared" si="3"/>
        <v>437860</v>
      </c>
      <c r="D41" s="9">
        <f t="shared" si="0"/>
        <v>31</v>
      </c>
      <c r="E41" s="12">
        <f t="shared" si="4"/>
        <v>1.1210958904109591E-2</v>
      </c>
      <c r="F41">
        <f t="shared" si="5"/>
        <v>4908</v>
      </c>
      <c r="G41">
        <f t="shared" si="6"/>
        <v>442768</v>
      </c>
      <c r="H41">
        <f t="shared" si="1"/>
        <v>5000</v>
      </c>
      <c r="I41">
        <f t="shared" si="7"/>
        <v>437768</v>
      </c>
      <c r="J41" s="11">
        <f t="shared" si="2"/>
        <v>0.98160000000000003</v>
      </c>
    </row>
    <row r="42" spans="1:11">
      <c r="A42" s="8">
        <v>39114</v>
      </c>
      <c r="B42">
        <f>SUMIF(利用履歴!$C$2:$C$48,"="&amp;定額コース支払!A42,利用履歴!$B$2:$B$48)</f>
        <v>0</v>
      </c>
      <c r="C42">
        <f t="shared" si="3"/>
        <v>437768</v>
      </c>
      <c r="D42" s="9">
        <f t="shared" si="0"/>
        <v>31</v>
      </c>
      <c r="E42" s="12">
        <f t="shared" si="4"/>
        <v>1.1210958904109591E-2</v>
      </c>
      <c r="F42">
        <f t="shared" si="5"/>
        <v>4907</v>
      </c>
      <c r="G42">
        <f t="shared" si="6"/>
        <v>442675</v>
      </c>
      <c r="H42">
        <f t="shared" si="1"/>
        <v>5000</v>
      </c>
      <c r="I42">
        <f t="shared" si="7"/>
        <v>437675</v>
      </c>
      <c r="J42" s="11">
        <f t="shared" si="2"/>
        <v>0.98140000000000005</v>
      </c>
    </row>
    <row r="43" spans="1:11">
      <c r="A43" s="8">
        <v>39142</v>
      </c>
      <c r="B43">
        <f>SUMIF(利用履歴!$C$2:$C$48,"="&amp;定額コース支払!A43,利用履歴!$B$2:$B$48)</f>
        <v>0</v>
      </c>
      <c r="C43">
        <f t="shared" si="3"/>
        <v>437675</v>
      </c>
      <c r="D43" s="9">
        <f t="shared" si="0"/>
        <v>28</v>
      </c>
      <c r="E43" s="12">
        <f t="shared" si="4"/>
        <v>1.0126027397260274E-2</v>
      </c>
      <c r="F43">
        <f t="shared" si="5"/>
        <v>4431</v>
      </c>
      <c r="G43">
        <f t="shared" si="6"/>
        <v>442106</v>
      </c>
      <c r="H43">
        <f t="shared" si="1"/>
        <v>5000</v>
      </c>
      <c r="I43">
        <f t="shared" si="7"/>
        <v>437106</v>
      </c>
      <c r="J43" s="11">
        <f t="shared" si="2"/>
        <v>0.88619999999999999</v>
      </c>
    </row>
    <row r="44" spans="1:11">
      <c r="A44" s="8">
        <v>39173</v>
      </c>
      <c r="B44">
        <f>SUMIF(利用履歴!$C$2:$C$48,"="&amp;定額コース支払!A44,利用履歴!$B$2:$B$48)</f>
        <v>0</v>
      </c>
      <c r="C44">
        <f t="shared" si="3"/>
        <v>437106</v>
      </c>
      <c r="D44" s="9">
        <f t="shared" si="0"/>
        <v>31</v>
      </c>
      <c r="E44" s="12">
        <f t="shared" si="4"/>
        <v>1.1210958904109591E-2</v>
      </c>
      <c r="F44">
        <f t="shared" si="5"/>
        <v>4900</v>
      </c>
      <c r="G44">
        <f t="shared" si="6"/>
        <v>442006</v>
      </c>
      <c r="H44">
        <f t="shared" si="1"/>
        <v>5000</v>
      </c>
      <c r="I44">
        <f t="shared" si="7"/>
        <v>437006</v>
      </c>
      <c r="J44" s="11">
        <f t="shared" si="2"/>
        <v>0.98</v>
      </c>
    </row>
    <row r="45" spans="1:11">
      <c r="A45" s="8">
        <v>39203</v>
      </c>
      <c r="B45">
        <f>SUMIF(利用履歴!$C$2:$C$48,"="&amp;定額コース支払!A45,利用履歴!$B$2:$B$48)</f>
        <v>0</v>
      </c>
      <c r="C45">
        <f t="shared" si="3"/>
        <v>437006</v>
      </c>
      <c r="D45" s="9">
        <f t="shared" si="0"/>
        <v>30</v>
      </c>
      <c r="E45" s="12">
        <f t="shared" si="4"/>
        <v>1.084931506849315E-2</v>
      </c>
      <c r="F45">
        <f t="shared" si="5"/>
        <v>4741</v>
      </c>
      <c r="G45">
        <f t="shared" si="6"/>
        <v>441747</v>
      </c>
      <c r="H45">
        <f t="shared" si="1"/>
        <v>5000</v>
      </c>
      <c r="I45">
        <f t="shared" si="7"/>
        <v>436747</v>
      </c>
      <c r="J45" s="11">
        <f t="shared" si="2"/>
        <v>0.94820000000000004</v>
      </c>
    </row>
    <row r="46" spans="1:11">
      <c r="A46" s="8">
        <v>39234</v>
      </c>
      <c r="B46">
        <f>SUMIF(利用履歴!$C$2:$C$48,"="&amp;定額コース支払!A46,利用履歴!$B$2:$B$48)</f>
        <v>0</v>
      </c>
      <c r="C46">
        <f t="shared" si="3"/>
        <v>436747</v>
      </c>
      <c r="D46" s="9">
        <f t="shared" si="0"/>
        <v>31</v>
      </c>
      <c r="E46" s="12">
        <f t="shared" si="4"/>
        <v>1.1210958904109591E-2</v>
      </c>
      <c r="F46">
        <f t="shared" si="5"/>
        <v>4896</v>
      </c>
      <c r="G46">
        <f t="shared" si="6"/>
        <v>441643</v>
      </c>
      <c r="H46">
        <f t="shared" si="1"/>
        <v>5000</v>
      </c>
      <c r="I46">
        <f t="shared" si="7"/>
        <v>436643</v>
      </c>
      <c r="J46" s="11">
        <f t="shared" si="2"/>
        <v>0.97919999999999996</v>
      </c>
    </row>
    <row r="47" spans="1:11">
      <c r="A47" s="8">
        <v>39264</v>
      </c>
      <c r="B47">
        <f>SUMIF(利用履歴!$C$2:$C$48,"="&amp;定額コース支払!A47,利用履歴!$B$2:$B$48)</f>
        <v>0</v>
      </c>
      <c r="C47">
        <f t="shared" si="3"/>
        <v>436643</v>
      </c>
      <c r="D47" s="9">
        <f t="shared" si="0"/>
        <v>30</v>
      </c>
      <c r="E47" s="12">
        <f t="shared" si="4"/>
        <v>1.084931506849315E-2</v>
      </c>
      <c r="F47">
        <f t="shared" si="5"/>
        <v>4737</v>
      </c>
      <c r="G47">
        <f t="shared" si="6"/>
        <v>441380</v>
      </c>
      <c r="H47">
        <f t="shared" si="1"/>
        <v>5000</v>
      </c>
      <c r="I47">
        <f t="shared" si="7"/>
        <v>436380</v>
      </c>
      <c r="J47" s="11">
        <f t="shared" si="2"/>
        <v>0.94740000000000002</v>
      </c>
    </row>
    <row r="48" spans="1:11">
      <c r="A48" s="8">
        <v>39295</v>
      </c>
      <c r="B48">
        <f>SUMIF(利用履歴!$C$2:$C$48,"="&amp;定額コース支払!A48,利用履歴!$B$2:$B$48)</f>
        <v>0</v>
      </c>
      <c r="C48">
        <f t="shared" si="3"/>
        <v>436380</v>
      </c>
      <c r="D48" s="9">
        <f t="shared" si="0"/>
        <v>31</v>
      </c>
      <c r="E48" s="12">
        <f t="shared" si="4"/>
        <v>1.1210958904109591E-2</v>
      </c>
      <c r="F48">
        <f t="shared" si="5"/>
        <v>4892</v>
      </c>
      <c r="G48">
        <f t="shared" si="6"/>
        <v>441272</v>
      </c>
      <c r="H48">
        <f t="shared" si="1"/>
        <v>5000</v>
      </c>
      <c r="I48">
        <f t="shared" si="7"/>
        <v>436272</v>
      </c>
      <c r="J48" s="11">
        <f t="shared" si="2"/>
        <v>0.97840000000000005</v>
      </c>
      <c r="K48" t="s">
        <v>16</v>
      </c>
    </row>
    <row r="49" spans="1:10">
      <c r="A49" s="8">
        <v>39326</v>
      </c>
      <c r="B49">
        <f>SUMIF(利用履歴!$C$2:$C$48,"="&amp;定額コース支払!A49,利用履歴!$B$2:$B$48)</f>
        <v>0</v>
      </c>
      <c r="C49">
        <f t="shared" si="3"/>
        <v>436272</v>
      </c>
      <c r="D49" s="9">
        <f t="shared" si="0"/>
        <v>31</v>
      </c>
      <c r="E49" s="12">
        <f t="shared" si="4"/>
        <v>1.1210958904109591E-2</v>
      </c>
      <c r="F49">
        <f t="shared" si="5"/>
        <v>4891</v>
      </c>
      <c r="G49">
        <f t="shared" si="6"/>
        <v>441163</v>
      </c>
      <c r="H49">
        <f t="shared" si="1"/>
        <v>5000</v>
      </c>
      <c r="I49">
        <f t="shared" si="7"/>
        <v>436163</v>
      </c>
      <c r="J49" s="11">
        <f t="shared" si="2"/>
        <v>0.97819999999999996</v>
      </c>
    </row>
    <row r="50" spans="1:10">
      <c r="A50" s="8">
        <v>39356</v>
      </c>
      <c r="B50">
        <f>SUMIF(利用履歴!$C$2:$C$48,"="&amp;定額コース支払!A50,利用履歴!$B$2:$B$48)</f>
        <v>0</v>
      </c>
      <c r="C50">
        <f t="shared" si="3"/>
        <v>436163</v>
      </c>
      <c r="D50" s="9">
        <f t="shared" si="0"/>
        <v>30</v>
      </c>
      <c r="E50" s="12">
        <f t="shared" si="4"/>
        <v>1.084931506849315E-2</v>
      </c>
      <c r="F50">
        <f t="shared" si="5"/>
        <v>4732</v>
      </c>
      <c r="G50">
        <f t="shared" si="6"/>
        <v>440895</v>
      </c>
      <c r="H50">
        <f t="shared" si="1"/>
        <v>5000</v>
      </c>
      <c r="I50">
        <f t="shared" si="7"/>
        <v>435895</v>
      </c>
      <c r="J50" s="11">
        <f t="shared" si="2"/>
        <v>0.94640000000000002</v>
      </c>
    </row>
    <row r="51" spans="1:10">
      <c r="A51" s="8">
        <v>39387</v>
      </c>
      <c r="B51">
        <f>SUMIF(利用履歴!$C$2:$C$48,"="&amp;定額コース支払!A51,利用履歴!$B$2:$B$48)</f>
        <v>0</v>
      </c>
      <c r="C51">
        <f t="shared" si="3"/>
        <v>435895</v>
      </c>
      <c r="D51" s="9">
        <f t="shared" si="0"/>
        <v>31</v>
      </c>
      <c r="E51" s="12">
        <f t="shared" si="4"/>
        <v>1.1210958904109591E-2</v>
      </c>
      <c r="F51">
        <f t="shared" si="5"/>
        <v>4886</v>
      </c>
      <c r="G51">
        <f t="shared" si="6"/>
        <v>440781</v>
      </c>
      <c r="H51">
        <f t="shared" si="1"/>
        <v>5000</v>
      </c>
      <c r="I51">
        <f t="shared" si="7"/>
        <v>435781</v>
      </c>
      <c r="J51" s="11">
        <f t="shared" si="2"/>
        <v>0.97719999999999996</v>
      </c>
    </row>
    <row r="52" spans="1:10">
      <c r="A52" s="8">
        <v>39417</v>
      </c>
      <c r="B52">
        <f>SUMIF(利用履歴!$C$2:$C$48,"="&amp;定額コース支払!A52,利用履歴!$B$2:$B$48)</f>
        <v>0</v>
      </c>
      <c r="C52">
        <f t="shared" si="3"/>
        <v>435781</v>
      </c>
      <c r="D52" s="9">
        <f t="shared" si="0"/>
        <v>30</v>
      </c>
      <c r="E52" s="12">
        <f t="shared" si="4"/>
        <v>1.084931506849315E-2</v>
      </c>
      <c r="F52">
        <f t="shared" si="5"/>
        <v>4727</v>
      </c>
      <c r="G52">
        <f t="shared" si="6"/>
        <v>440508</v>
      </c>
      <c r="H52">
        <f t="shared" si="1"/>
        <v>5000</v>
      </c>
      <c r="I52">
        <f t="shared" si="7"/>
        <v>435508</v>
      </c>
      <c r="J52" s="11">
        <f t="shared" si="2"/>
        <v>0.94540000000000002</v>
      </c>
    </row>
    <row r="53" spans="1:10">
      <c r="A53" s="8">
        <v>39448</v>
      </c>
      <c r="B53">
        <f>SUMIF(利用履歴!$C$2:$C$48,"="&amp;定額コース支払!A53,利用履歴!$B$2:$B$48)</f>
        <v>0</v>
      </c>
      <c r="C53">
        <f t="shared" si="3"/>
        <v>435508</v>
      </c>
      <c r="D53" s="9">
        <f t="shared" si="0"/>
        <v>31</v>
      </c>
      <c r="E53" s="12">
        <f t="shared" si="4"/>
        <v>1.1210958904109591E-2</v>
      </c>
      <c r="F53">
        <f t="shared" si="5"/>
        <v>4882</v>
      </c>
      <c r="G53">
        <f t="shared" si="6"/>
        <v>440390</v>
      </c>
      <c r="H53">
        <f t="shared" si="1"/>
        <v>5000</v>
      </c>
      <c r="I53">
        <f t="shared" si="7"/>
        <v>435390</v>
      </c>
      <c r="J53" s="11">
        <f t="shared" si="2"/>
        <v>0.97640000000000005</v>
      </c>
    </row>
    <row r="54" spans="1:10">
      <c r="A54" s="8">
        <v>39479</v>
      </c>
      <c r="B54">
        <f>SUMIF(利用履歴!$C$2:$C$48,"="&amp;定額コース支払!A54,利用履歴!$B$2:$B$48)</f>
        <v>0</v>
      </c>
      <c r="C54">
        <f t="shared" si="3"/>
        <v>435390</v>
      </c>
      <c r="D54" s="9">
        <f t="shared" si="0"/>
        <v>31</v>
      </c>
      <c r="E54" s="12">
        <f t="shared" si="4"/>
        <v>1.1210958904109591E-2</v>
      </c>
      <c r="F54">
        <f t="shared" si="5"/>
        <v>4881</v>
      </c>
      <c r="G54">
        <f t="shared" si="6"/>
        <v>440271</v>
      </c>
      <c r="H54">
        <f t="shared" si="1"/>
        <v>5000</v>
      </c>
      <c r="I54">
        <f t="shared" si="7"/>
        <v>435271</v>
      </c>
      <c r="J54" s="11">
        <f t="shared" si="2"/>
        <v>0.97619999999999996</v>
      </c>
    </row>
    <row r="55" spans="1:10">
      <c r="A55" s="8">
        <v>39508</v>
      </c>
      <c r="B55">
        <f>SUMIF(利用履歴!$C$2:$C$48,"="&amp;定額コース支払!A55,利用履歴!$B$2:$B$48)</f>
        <v>0</v>
      </c>
      <c r="C55">
        <f t="shared" si="3"/>
        <v>435271</v>
      </c>
      <c r="D55" s="9">
        <f t="shared" si="0"/>
        <v>29</v>
      </c>
      <c r="E55" s="12">
        <f t="shared" si="4"/>
        <v>1.0487671232876713E-2</v>
      </c>
      <c r="F55">
        <f t="shared" si="5"/>
        <v>4564</v>
      </c>
      <c r="G55">
        <f t="shared" si="6"/>
        <v>439835</v>
      </c>
      <c r="H55">
        <f t="shared" si="1"/>
        <v>5000</v>
      </c>
      <c r="I55">
        <f t="shared" si="7"/>
        <v>434835</v>
      </c>
      <c r="J55" s="11">
        <f t="shared" si="2"/>
        <v>0.91279999999999994</v>
      </c>
    </row>
    <row r="56" spans="1:10">
      <c r="A56" s="8">
        <v>39539</v>
      </c>
      <c r="B56">
        <f>SUMIF(利用履歴!$C$2:$C$48,"="&amp;定額コース支払!A56,利用履歴!$B$2:$B$48)</f>
        <v>0</v>
      </c>
      <c r="C56">
        <f t="shared" si="3"/>
        <v>434835</v>
      </c>
      <c r="D56" s="9">
        <f t="shared" si="0"/>
        <v>31</v>
      </c>
      <c r="E56" s="12">
        <f t="shared" si="4"/>
        <v>1.1210958904109591E-2</v>
      </c>
      <c r="F56">
        <f t="shared" si="5"/>
        <v>4874</v>
      </c>
      <c r="G56">
        <f t="shared" si="6"/>
        <v>439709</v>
      </c>
      <c r="H56">
        <f t="shared" si="1"/>
        <v>5000</v>
      </c>
      <c r="I56">
        <f t="shared" si="7"/>
        <v>434709</v>
      </c>
      <c r="J56" s="11">
        <f t="shared" si="2"/>
        <v>0.9748</v>
      </c>
    </row>
    <row r="57" spans="1:10">
      <c r="A57" s="8">
        <v>39569</v>
      </c>
      <c r="B57">
        <f>SUMIF(利用履歴!$C$2:$C$48,"="&amp;定額コース支払!A57,利用履歴!$B$2:$B$48)</f>
        <v>0</v>
      </c>
      <c r="C57">
        <f t="shared" si="3"/>
        <v>434709</v>
      </c>
      <c r="D57" s="9">
        <f t="shared" si="0"/>
        <v>30</v>
      </c>
      <c r="E57" s="12">
        <f t="shared" si="4"/>
        <v>1.084931506849315E-2</v>
      </c>
      <c r="F57">
        <f t="shared" si="5"/>
        <v>4716</v>
      </c>
      <c r="G57">
        <f t="shared" si="6"/>
        <v>439425</v>
      </c>
      <c r="H57">
        <f t="shared" si="1"/>
        <v>5000</v>
      </c>
      <c r="I57">
        <f t="shared" si="7"/>
        <v>434425</v>
      </c>
      <c r="J57" s="11">
        <f t="shared" si="2"/>
        <v>0.94320000000000004</v>
      </c>
    </row>
    <row r="58" spans="1:10">
      <c r="A58" s="8">
        <v>39600</v>
      </c>
      <c r="B58">
        <f>SUMIF(利用履歴!$C$2:$C$48,"="&amp;定額コース支払!A58,利用履歴!$B$2:$B$48)</f>
        <v>0</v>
      </c>
      <c r="C58">
        <f t="shared" si="3"/>
        <v>434425</v>
      </c>
      <c r="D58" s="9">
        <f t="shared" si="0"/>
        <v>31</v>
      </c>
      <c r="E58" s="12">
        <f t="shared" si="4"/>
        <v>1.1210958904109591E-2</v>
      </c>
      <c r="F58">
        <f t="shared" si="5"/>
        <v>4870</v>
      </c>
      <c r="G58">
        <f t="shared" si="6"/>
        <v>439295</v>
      </c>
      <c r="H58">
        <f t="shared" si="1"/>
        <v>5000</v>
      </c>
      <c r="I58">
        <f t="shared" si="7"/>
        <v>434295</v>
      </c>
      <c r="J58" s="11">
        <f t="shared" si="2"/>
        <v>0.97399999999999998</v>
      </c>
    </row>
    <row r="59" spans="1:10">
      <c r="A59" s="8">
        <v>39630</v>
      </c>
      <c r="B59">
        <f>SUMIF(利用履歴!$C$2:$C$48,"="&amp;定額コース支払!A59,利用履歴!$B$2:$B$48)</f>
        <v>0</v>
      </c>
      <c r="C59">
        <f t="shared" si="3"/>
        <v>434295</v>
      </c>
      <c r="D59" s="9">
        <f t="shared" si="0"/>
        <v>30</v>
      </c>
      <c r="E59" s="12">
        <f t="shared" si="4"/>
        <v>1.084931506849315E-2</v>
      </c>
      <c r="F59">
        <f t="shared" si="5"/>
        <v>4711</v>
      </c>
      <c r="G59">
        <f t="shared" si="6"/>
        <v>439006</v>
      </c>
      <c r="H59">
        <f t="shared" si="1"/>
        <v>5000</v>
      </c>
      <c r="I59">
        <f t="shared" si="7"/>
        <v>434006</v>
      </c>
      <c r="J59" s="11">
        <f t="shared" si="2"/>
        <v>0.94220000000000004</v>
      </c>
    </row>
    <row r="60" spans="1:10">
      <c r="A60" s="8">
        <v>39661</v>
      </c>
      <c r="B60">
        <f>SUMIF(利用履歴!$C$2:$C$48,"="&amp;定額コース支払!A60,利用履歴!$B$2:$B$48)</f>
        <v>0</v>
      </c>
      <c r="C60">
        <f t="shared" si="3"/>
        <v>434006</v>
      </c>
      <c r="D60" s="9">
        <f t="shared" si="0"/>
        <v>31</v>
      </c>
      <c r="E60" s="12">
        <f t="shared" si="4"/>
        <v>1.1210958904109591E-2</v>
      </c>
      <c r="F60">
        <f t="shared" si="5"/>
        <v>4865</v>
      </c>
      <c r="G60">
        <f t="shared" si="6"/>
        <v>438871</v>
      </c>
      <c r="H60">
        <f t="shared" si="1"/>
        <v>5000</v>
      </c>
      <c r="I60">
        <f t="shared" si="7"/>
        <v>433871</v>
      </c>
      <c r="J60" s="11">
        <f t="shared" si="2"/>
        <v>0.97299999999999998</v>
      </c>
    </row>
    <row r="61" spans="1:10">
      <c r="A61" s="8">
        <v>39692</v>
      </c>
      <c r="B61">
        <f>SUMIF(利用履歴!$C$2:$C$48,"="&amp;定額コース支払!A61,利用履歴!$B$2:$B$48)</f>
        <v>0</v>
      </c>
      <c r="C61">
        <f t="shared" si="3"/>
        <v>433871</v>
      </c>
      <c r="D61" s="9">
        <f t="shared" si="0"/>
        <v>31</v>
      </c>
      <c r="E61" s="12">
        <f t="shared" si="4"/>
        <v>1.1210958904109591E-2</v>
      </c>
      <c r="F61">
        <f t="shared" si="5"/>
        <v>4864</v>
      </c>
      <c r="G61">
        <f t="shared" si="6"/>
        <v>438735</v>
      </c>
      <c r="H61">
        <f t="shared" si="1"/>
        <v>5000</v>
      </c>
      <c r="I61">
        <f t="shared" si="7"/>
        <v>433735</v>
      </c>
      <c r="J61" s="11">
        <f t="shared" si="2"/>
        <v>0.9728</v>
      </c>
    </row>
    <row r="62" spans="1:10">
      <c r="A62" s="8">
        <v>39722</v>
      </c>
      <c r="B62">
        <f>SUMIF(利用履歴!$C$2:$C$48,"="&amp;定額コース支払!A62,利用履歴!$B$2:$B$48)</f>
        <v>0</v>
      </c>
      <c r="C62">
        <f t="shared" si="3"/>
        <v>433735</v>
      </c>
      <c r="D62" s="9">
        <f t="shared" si="0"/>
        <v>30</v>
      </c>
      <c r="E62" s="12">
        <f t="shared" si="4"/>
        <v>1.084931506849315E-2</v>
      </c>
      <c r="F62">
        <f t="shared" si="5"/>
        <v>4705</v>
      </c>
      <c r="G62">
        <f t="shared" si="6"/>
        <v>438440</v>
      </c>
      <c r="H62">
        <f t="shared" si="1"/>
        <v>5000</v>
      </c>
      <c r="I62">
        <f t="shared" si="7"/>
        <v>433440</v>
      </c>
      <c r="J62" s="11">
        <f t="shared" si="2"/>
        <v>0.94099999999999995</v>
      </c>
    </row>
    <row r="63" spans="1:10">
      <c r="A63" s="8">
        <v>39753</v>
      </c>
      <c r="B63">
        <f>SUMIF(利用履歴!$C$2:$C$48,"="&amp;定額コース支払!A63,利用履歴!$B$2:$B$48)</f>
        <v>0</v>
      </c>
      <c r="C63">
        <f t="shared" si="3"/>
        <v>433440</v>
      </c>
      <c r="D63" s="9">
        <f t="shared" si="0"/>
        <v>31</v>
      </c>
      <c r="E63" s="12">
        <f t="shared" si="4"/>
        <v>1.1210958904109591E-2</v>
      </c>
      <c r="F63">
        <f t="shared" si="5"/>
        <v>4859</v>
      </c>
      <c r="G63">
        <f t="shared" si="6"/>
        <v>438299</v>
      </c>
      <c r="H63">
        <f t="shared" si="1"/>
        <v>5000</v>
      </c>
      <c r="I63">
        <f t="shared" si="7"/>
        <v>433299</v>
      </c>
      <c r="J63" s="11">
        <f t="shared" si="2"/>
        <v>0.9718</v>
      </c>
    </row>
    <row r="64" spans="1:10">
      <c r="A64" s="8">
        <v>39783</v>
      </c>
      <c r="B64">
        <f>SUMIF(利用履歴!$C$2:$C$48,"="&amp;定額コース支払!A64,利用履歴!$B$2:$B$48)</f>
        <v>0</v>
      </c>
      <c r="C64">
        <f t="shared" si="3"/>
        <v>433299</v>
      </c>
      <c r="D64" s="9">
        <f t="shared" si="0"/>
        <v>30</v>
      </c>
      <c r="E64" s="12">
        <f t="shared" si="4"/>
        <v>1.084931506849315E-2</v>
      </c>
      <c r="F64">
        <f t="shared" si="5"/>
        <v>4700</v>
      </c>
      <c r="G64">
        <f t="shared" si="6"/>
        <v>437999</v>
      </c>
      <c r="H64">
        <f t="shared" si="1"/>
        <v>5000</v>
      </c>
      <c r="I64">
        <f t="shared" si="7"/>
        <v>432999</v>
      </c>
      <c r="J64" s="11">
        <f t="shared" si="2"/>
        <v>0.94</v>
      </c>
    </row>
    <row r="65" spans="1:10">
      <c r="A65" s="8">
        <v>39814</v>
      </c>
      <c r="B65">
        <f>SUMIF(利用履歴!$C$2:$C$48,"="&amp;定額コース支払!A65,利用履歴!$B$2:$B$48)</f>
        <v>0</v>
      </c>
      <c r="C65">
        <f t="shared" si="3"/>
        <v>432999</v>
      </c>
      <c r="D65" s="9">
        <f t="shared" si="0"/>
        <v>31</v>
      </c>
      <c r="E65" s="12">
        <f t="shared" si="4"/>
        <v>1.1210958904109591E-2</v>
      </c>
      <c r="F65">
        <f t="shared" si="5"/>
        <v>4854</v>
      </c>
      <c r="G65">
        <f t="shared" si="6"/>
        <v>437853</v>
      </c>
      <c r="H65">
        <f t="shared" si="1"/>
        <v>5000</v>
      </c>
      <c r="I65">
        <f t="shared" si="7"/>
        <v>432853</v>
      </c>
      <c r="J65" s="11">
        <f t="shared" si="2"/>
        <v>0.9708</v>
      </c>
    </row>
    <row r="66" spans="1:10">
      <c r="A66" s="8">
        <v>39845</v>
      </c>
      <c r="B66">
        <f>SUMIF(利用履歴!$C$2:$C$48,"="&amp;定額コース支払!A66,利用履歴!$B$2:$B$48)</f>
        <v>0</v>
      </c>
      <c r="C66">
        <f t="shared" si="3"/>
        <v>432853</v>
      </c>
      <c r="D66" s="9">
        <f t="shared" si="0"/>
        <v>31</v>
      </c>
      <c r="E66" s="12">
        <f t="shared" si="4"/>
        <v>1.1210958904109591E-2</v>
      </c>
      <c r="F66">
        <f t="shared" si="5"/>
        <v>4852</v>
      </c>
      <c r="G66">
        <f t="shared" si="6"/>
        <v>437705</v>
      </c>
      <c r="H66">
        <f t="shared" si="1"/>
        <v>5000</v>
      </c>
      <c r="I66">
        <f t="shared" si="7"/>
        <v>432705</v>
      </c>
      <c r="J66" s="11">
        <f t="shared" si="2"/>
        <v>0.97040000000000004</v>
      </c>
    </row>
    <row r="67" spans="1:10">
      <c r="A67" s="8">
        <v>39873</v>
      </c>
      <c r="B67">
        <f>SUMIF(利用履歴!$C$2:$C$48,"="&amp;定額コース支払!A67,利用履歴!$B$2:$B$48)</f>
        <v>0</v>
      </c>
      <c r="C67">
        <f t="shared" si="3"/>
        <v>432705</v>
      </c>
      <c r="D67" s="9">
        <f t="shared" si="0"/>
        <v>28</v>
      </c>
      <c r="E67" s="12">
        <f t="shared" si="4"/>
        <v>1.0126027397260274E-2</v>
      </c>
      <c r="F67">
        <f t="shared" si="5"/>
        <v>4381</v>
      </c>
      <c r="G67">
        <f t="shared" si="6"/>
        <v>437086</v>
      </c>
      <c r="H67">
        <f t="shared" si="1"/>
        <v>5000</v>
      </c>
      <c r="I67">
        <f t="shared" si="7"/>
        <v>432086</v>
      </c>
      <c r="J67" s="11">
        <f t="shared" si="2"/>
        <v>0.87619999999999998</v>
      </c>
    </row>
    <row r="68" spans="1:10">
      <c r="A68" s="8">
        <v>39904</v>
      </c>
      <c r="B68">
        <f>SUMIF(利用履歴!$C$2:$C$48,"="&amp;定額コース支払!A68,利用履歴!$B$2:$B$48)</f>
        <v>0</v>
      </c>
      <c r="C68">
        <f t="shared" si="3"/>
        <v>432086</v>
      </c>
      <c r="D68" s="9">
        <f t="shared" si="0"/>
        <v>31</v>
      </c>
      <c r="E68" s="12">
        <f t="shared" si="4"/>
        <v>1.1210958904109591E-2</v>
      </c>
      <c r="F68">
        <f t="shared" si="5"/>
        <v>4844</v>
      </c>
      <c r="G68">
        <f t="shared" si="6"/>
        <v>436930</v>
      </c>
      <c r="H68">
        <f t="shared" si="1"/>
        <v>5000</v>
      </c>
      <c r="I68">
        <f t="shared" si="7"/>
        <v>431930</v>
      </c>
      <c r="J68" s="11">
        <f t="shared" si="2"/>
        <v>0.96879999999999999</v>
      </c>
    </row>
    <row r="69" spans="1:10">
      <c r="A69" s="8">
        <v>39934</v>
      </c>
      <c r="B69">
        <f>SUMIF(利用履歴!$C$2:$C$48,"="&amp;定額コース支払!A69,利用履歴!$B$2:$B$48)</f>
        <v>0</v>
      </c>
      <c r="C69">
        <f t="shared" si="3"/>
        <v>431930</v>
      </c>
      <c r="D69" s="9">
        <f t="shared" si="0"/>
        <v>30</v>
      </c>
      <c r="E69" s="12">
        <f t="shared" si="4"/>
        <v>1.084931506849315E-2</v>
      </c>
      <c r="F69">
        <f t="shared" si="5"/>
        <v>4686</v>
      </c>
      <c r="G69">
        <f t="shared" si="6"/>
        <v>436616</v>
      </c>
      <c r="H69">
        <f t="shared" si="1"/>
        <v>5000</v>
      </c>
      <c r="I69">
        <f t="shared" si="7"/>
        <v>431616</v>
      </c>
      <c r="J69" s="11">
        <f t="shared" si="2"/>
        <v>0.93720000000000003</v>
      </c>
    </row>
    <row r="70" spans="1:10">
      <c r="A70" s="8">
        <v>39965</v>
      </c>
      <c r="B70">
        <f>SUMIF(利用履歴!$C$2:$C$48,"="&amp;定額コース支払!A70,利用履歴!$B$2:$B$48)</f>
        <v>0</v>
      </c>
      <c r="C70">
        <f t="shared" si="3"/>
        <v>431616</v>
      </c>
      <c r="D70" s="9">
        <f t="shared" si="0"/>
        <v>31</v>
      </c>
      <c r="E70" s="12">
        <f t="shared" si="4"/>
        <v>1.1210958904109591E-2</v>
      </c>
      <c r="F70">
        <f t="shared" si="5"/>
        <v>4838</v>
      </c>
      <c r="G70">
        <f t="shared" si="6"/>
        <v>436454</v>
      </c>
      <c r="H70">
        <f t="shared" ref="H70:H133" si="8">IF(G70&lt;$B$2,G70,$B$2)</f>
        <v>5000</v>
      </c>
      <c r="I70">
        <f t="shared" si="7"/>
        <v>431454</v>
      </c>
      <c r="J70" s="11">
        <f t="shared" ref="J70:J133" si="9">IF(H70=0,"-",F70/H70)</f>
        <v>0.96760000000000002</v>
      </c>
    </row>
    <row r="71" spans="1:10">
      <c r="A71" s="8">
        <v>39995</v>
      </c>
      <c r="B71">
        <f>SUMIF(利用履歴!$C$2:$C$48,"="&amp;定額コース支払!A71,利用履歴!$B$2:$B$48)</f>
        <v>0</v>
      </c>
      <c r="C71">
        <f t="shared" ref="C71:C82" si="10">B70+I70</f>
        <v>431454</v>
      </c>
      <c r="D71" s="9">
        <f t="shared" ref="D71:D82" si="11">A71-A70</f>
        <v>30</v>
      </c>
      <c r="E71" s="12">
        <f t="shared" ref="E71:E134" si="12">$B$1*D71/365</f>
        <v>1.084931506849315E-2</v>
      </c>
      <c r="F71">
        <f t="shared" ref="F71:F82" si="13">INT(E71*C71)</f>
        <v>4680</v>
      </c>
      <c r="G71">
        <f t="shared" ref="G71:G82" si="14">F71+C71</f>
        <v>436134</v>
      </c>
      <c r="H71">
        <f t="shared" si="8"/>
        <v>5000</v>
      </c>
      <c r="I71">
        <f t="shared" ref="I71:I82" si="15">G71-H71</f>
        <v>431134</v>
      </c>
      <c r="J71" s="11">
        <f t="shared" si="9"/>
        <v>0.93600000000000005</v>
      </c>
    </row>
    <row r="72" spans="1:10">
      <c r="A72" s="8">
        <v>40026</v>
      </c>
      <c r="B72">
        <f>SUMIF(利用履歴!$C$2:$C$48,"="&amp;定額コース支払!A72,利用履歴!$B$2:$B$48)</f>
        <v>0</v>
      </c>
      <c r="C72">
        <f t="shared" si="10"/>
        <v>431134</v>
      </c>
      <c r="D72" s="9">
        <f t="shared" si="11"/>
        <v>31</v>
      </c>
      <c r="E72" s="12">
        <f t="shared" si="12"/>
        <v>1.1210958904109591E-2</v>
      </c>
      <c r="F72">
        <f t="shared" si="13"/>
        <v>4833</v>
      </c>
      <c r="G72">
        <f t="shared" si="14"/>
        <v>435967</v>
      </c>
      <c r="H72">
        <f t="shared" si="8"/>
        <v>5000</v>
      </c>
      <c r="I72">
        <f t="shared" si="15"/>
        <v>430967</v>
      </c>
      <c r="J72" s="11">
        <f t="shared" si="9"/>
        <v>0.96660000000000001</v>
      </c>
    </row>
    <row r="73" spans="1:10">
      <c r="A73" s="8">
        <v>40057</v>
      </c>
      <c r="B73">
        <f>SUMIF(利用履歴!$C$2:$C$48,"="&amp;定額コース支払!A73,利用履歴!$B$2:$B$48)</f>
        <v>0</v>
      </c>
      <c r="C73">
        <f t="shared" si="10"/>
        <v>430967</v>
      </c>
      <c r="D73" s="9">
        <f t="shared" si="11"/>
        <v>31</v>
      </c>
      <c r="E73" s="12">
        <f t="shared" si="12"/>
        <v>1.1210958904109591E-2</v>
      </c>
      <c r="F73">
        <f t="shared" si="13"/>
        <v>4831</v>
      </c>
      <c r="G73">
        <f t="shared" si="14"/>
        <v>435798</v>
      </c>
      <c r="H73">
        <f t="shared" si="8"/>
        <v>5000</v>
      </c>
      <c r="I73">
        <f t="shared" si="15"/>
        <v>430798</v>
      </c>
      <c r="J73" s="11">
        <f t="shared" si="9"/>
        <v>0.96619999999999995</v>
      </c>
    </row>
    <row r="74" spans="1:10">
      <c r="A74" s="8">
        <v>40087</v>
      </c>
      <c r="B74">
        <f>SUMIF(利用履歴!$C$2:$C$48,"="&amp;定額コース支払!A74,利用履歴!$B$2:$B$48)</f>
        <v>0</v>
      </c>
      <c r="C74">
        <f t="shared" si="10"/>
        <v>430798</v>
      </c>
      <c r="D74" s="9">
        <f t="shared" si="11"/>
        <v>30</v>
      </c>
      <c r="E74" s="12">
        <f t="shared" si="12"/>
        <v>1.084931506849315E-2</v>
      </c>
      <c r="F74">
        <f t="shared" si="13"/>
        <v>4673</v>
      </c>
      <c r="G74">
        <f t="shared" si="14"/>
        <v>435471</v>
      </c>
      <c r="H74">
        <f t="shared" si="8"/>
        <v>5000</v>
      </c>
      <c r="I74">
        <f t="shared" si="15"/>
        <v>430471</v>
      </c>
      <c r="J74" s="11">
        <f t="shared" si="9"/>
        <v>0.93459999999999999</v>
      </c>
    </row>
    <row r="75" spans="1:10">
      <c r="A75" s="8">
        <v>40118</v>
      </c>
      <c r="B75">
        <f>SUMIF(利用履歴!$C$2:$C$48,"="&amp;定額コース支払!A75,利用履歴!$B$2:$B$48)</f>
        <v>0</v>
      </c>
      <c r="C75">
        <f t="shared" si="10"/>
        <v>430471</v>
      </c>
      <c r="D75" s="9">
        <f t="shared" si="11"/>
        <v>31</v>
      </c>
      <c r="E75" s="12">
        <f t="shared" si="12"/>
        <v>1.1210958904109591E-2</v>
      </c>
      <c r="F75">
        <f t="shared" si="13"/>
        <v>4825</v>
      </c>
      <c r="G75">
        <f t="shared" si="14"/>
        <v>435296</v>
      </c>
      <c r="H75">
        <f t="shared" si="8"/>
        <v>5000</v>
      </c>
      <c r="I75">
        <f t="shared" si="15"/>
        <v>430296</v>
      </c>
      <c r="J75" s="11">
        <f t="shared" si="9"/>
        <v>0.96499999999999997</v>
      </c>
    </row>
    <row r="76" spans="1:10">
      <c r="A76" s="8">
        <v>40148</v>
      </c>
      <c r="B76">
        <f>SUMIF(利用履歴!$C$2:$C$48,"="&amp;定額コース支払!A76,利用履歴!$B$2:$B$48)</f>
        <v>0</v>
      </c>
      <c r="C76">
        <f t="shared" si="10"/>
        <v>430296</v>
      </c>
      <c r="D76" s="9">
        <f t="shared" si="11"/>
        <v>30</v>
      </c>
      <c r="E76" s="12">
        <f t="shared" si="12"/>
        <v>1.084931506849315E-2</v>
      </c>
      <c r="F76">
        <f t="shared" si="13"/>
        <v>4668</v>
      </c>
      <c r="G76">
        <f t="shared" si="14"/>
        <v>434964</v>
      </c>
      <c r="H76">
        <f t="shared" si="8"/>
        <v>5000</v>
      </c>
      <c r="I76">
        <f t="shared" si="15"/>
        <v>429964</v>
      </c>
      <c r="J76" s="11">
        <f t="shared" si="9"/>
        <v>0.93359999999999999</v>
      </c>
    </row>
    <row r="77" spans="1:10">
      <c r="A77" s="8">
        <v>40179</v>
      </c>
      <c r="B77">
        <f>SUMIF(利用履歴!$C$2:$C$48,"="&amp;定額コース支払!A77,利用履歴!$B$2:$B$48)</f>
        <v>0</v>
      </c>
      <c r="C77">
        <f t="shared" si="10"/>
        <v>429964</v>
      </c>
      <c r="D77" s="9">
        <f t="shared" si="11"/>
        <v>31</v>
      </c>
      <c r="E77" s="12">
        <f t="shared" si="12"/>
        <v>1.1210958904109591E-2</v>
      </c>
      <c r="F77">
        <f t="shared" si="13"/>
        <v>4820</v>
      </c>
      <c r="G77">
        <f t="shared" si="14"/>
        <v>434784</v>
      </c>
      <c r="H77">
        <f t="shared" si="8"/>
        <v>5000</v>
      </c>
      <c r="I77">
        <f t="shared" si="15"/>
        <v>429784</v>
      </c>
      <c r="J77" s="11">
        <f t="shared" si="9"/>
        <v>0.96399999999999997</v>
      </c>
    </row>
    <row r="78" spans="1:10">
      <c r="A78" s="8">
        <v>40210</v>
      </c>
      <c r="B78">
        <f>SUMIF(利用履歴!$C$2:$C$48,"="&amp;定額コース支払!A78,利用履歴!$B$2:$B$48)</f>
        <v>0</v>
      </c>
      <c r="C78">
        <f t="shared" si="10"/>
        <v>429784</v>
      </c>
      <c r="D78" s="9">
        <f t="shared" si="11"/>
        <v>31</v>
      </c>
      <c r="E78" s="12">
        <f t="shared" si="12"/>
        <v>1.1210958904109591E-2</v>
      </c>
      <c r="F78">
        <f t="shared" si="13"/>
        <v>4818</v>
      </c>
      <c r="G78">
        <f t="shared" si="14"/>
        <v>434602</v>
      </c>
      <c r="H78">
        <f t="shared" si="8"/>
        <v>5000</v>
      </c>
      <c r="I78">
        <f t="shared" si="15"/>
        <v>429602</v>
      </c>
      <c r="J78" s="11">
        <f t="shared" si="9"/>
        <v>0.96360000000000001</v>
      </c>
    </row>
    <row r="79" spans="1:10">
      <c r="A79" s="8">
        <v>40238</v>
      </c>
      <c r="B79">
        <f>SUMIF(利用履歴!$C$2:$C$48,"="&amp;定額コース支払!A79,利用履歴!$B$2:$B$48)</f>
        <v>0</v>
      </c>
      <c r="C79">
        <f t="shared" si="10"/>
        <v>429602</v>
      </c>
      <c r="D79" s="9">
        <f t="shared" si="11"/>
        <v>28</v>
      </c>
      <c r="E79" s="12">
        <f t="shared" si="12"/>
        <v>1.0126027397260274E-2</v>
      </c>
      <c r="F79">
        <f t="shared" si="13"/>
        <v>4350</v>
      </c>
      <c r="G79">
        <f t="shared" si="14"/>
        <v>433952</v>
      </c>
      <c r="H79">
        <f t="shared" si="8"/>
        <v>5000</v>
      </c>
      <c r="I79">
        <f t="shared" si="15"/>
        <v>428952</v>
      </c>
      <c r="J79" s="11">
        <f t="shared" si="9"/>
        <v>0.87</v>
      </c>
    </row>
    <row r="80" spans="1:10">
      <c r="A80" s="8">
        <v>40269</v>
      </c>
      <c r="B80">
        <f>SUMIF(利用履歴!$C$2:$C$48,"="&amp;定額コース支払!A80,利用履歴!$B$2:$B$48)</f>
        <v>0</v>
      </c>
      <c r="C80">
        <f t="shared" si="10"/>
        <v>428952</v>
      </c>
      <c r="D80" s="9">
        <f t="shared" si="11"/>
        <v>31</v>
      </c>
      <c r="E80" s="12">
        <f t="shared" si="12"/>
        <v>1.1210958904109591E-2</v>
      </c>
      <c r="F80">
        <f t="shared" si="13"/>
        <v>4808</v>
      </c>
      <c r="G80">
        <f t="shared" si="14"/>
        <v>433760</v>
      </c>
      <c r="H80">
        <f t="shared" si="8"/>
        <v>5000</v>
      </c>
      <c r="I80">
        <f t="shared" si="15"/>
        <v>428760</v>
      </c>
      <c r="J80" s="11">
        <f t="shared" si="9"/>
        <v>0.96160000000000001</v>
      </c>
    </row>
    <row r="81" spans="1:10">
      <c r="A81" s="8">
        <v>40299</v>
      </c>
      <c r="B81">
        <f>SUMIF(利用履歴!$C$2:$C$48,"="&amp;定額コース支払!A81,利用履歴!$B$2:$B$48)</f>
        <v>0</v>
      </c>
      <c r="C81">
        <f t="shared" si="10"/>
        <v>428760</v>
      </c>
      <c r="D81" s="9">
        <f t="shared" si="11"/>
        <v>30</v>
      </c>
      <c r="E81" s="12">
        <f t="shared" si="12"/>
        <v>1.084931506849315E-2</v>
      </c>
      <c r="F81">
        <f t="shared" si="13"/>
        <v>4651</v>
      </c>
      <c r="G81">
        <f t="shared" si="14"/>
        <v>433411</v>
      </c>
      <c r="H81">
        <f t="shared" si="8"/>
        <v>5000</v>
      </c>
      <c r="I81">
        <f t="shared" si="15"/>
        <v>428411</v>
      </c>
      <c r="J81" s="11">
        <f t="shared" si="9"/>
        <v>0.93020000000000003</v>
      </c>
    </row>
    <row r="82" spans="1:10">
      <c r="A82" s="8">
        <v>40330</v>
      </c>
      <c r="B82">
        <f>SUMIF(利用履歴!$C$2:$C$48,"="&amp;定額コース支払!A82,利用履歴!$B$2:$B$48)</f>
        <v>0</v>
      </c>
      <c r="C82">
        <f t="shared" si="10"/>
        <v>428411</v>
      </c>
      <c r="D82" s="9">
        <f t="shared" si="11"/>
        <v>31</v>
      </c>
      <c r="E82" s="12">
        <f t="shared" si="12"/>
        <v>1.1210958904109591E-2</v>
      </c>
      <c r="F82">
        <f t="shared" si="13"/>
        <v>4802</v>
      </c>
      <c r="G82">
        <f t="shared" si="14"/>
        <v>433213</v>
      </c>
      <c r="H82">
        <f t="shared" si="8"/>
        <v>5000</v>
      </c>
      <c r="I82">
        <f t="shared" si="15"/>
        <v>428213</v>
      </c>
      <c r="J82" s="11">
        <f t="shared" si="9"/>
        <v>0.96040000000000003</v>
      </c>
    </row>
    <row r="83" spans="1:10">
      <c r="A83" s="8">
        <v>40360</v>
      </c>
      <c r="B83">
        <f>SUMIF(利用履歴!$C$2:$C$48,"="&amp;定額コース支払!A83,利用履歴!$B$2:$B$48)</f>
        <v>0</v>
      </c>
      <c r="C83">
        <f t="shared" ref="C83:C128" si="16">B82+I82</f>
        <v>428213</v>
      </c>
      <c r="D83" s="9">
        <f t="shared" ref="D83:D128" si="17">A83-A82</f>
        <v>30</v>
      </c>
      <c r="E83" s="12">
        <f t="shared" si="12"/>
        <v>1.084931506849315E-2</v>
      </c>
      <c r="F83">
        <f t="shared" ref="F83:F128" si="18">INT(E83*C83)</f>
        <v>4645</v>
      </c>
      <c r="G83">
        <f t="shared" ref="G83:G128" si="19">F83+C83</f>
        <v>432858</v>
      </c>
      <c r="H83">
        <f t="shared" si="8"/>
        <v>5000</v>
      </c>
      <c r="I83">
        <f t="shared" ref="I83:I128" si="20">G83-H83</f>
        <v>427858</v>
      </c>
      <c r="J83" s="11">
        <f t="shared" si="9"/>
        <v>0.92900000000000005</v>
      </c>
    </row>
    <row r="84" spans="1:10">
      <c r="A84" s="8">
        <v>40391</v>
      </c>
      <c r="B84">
        <f>SUMIF(利用履歴!$C$2:$C$48,"="&amp;定額コース支払!A84,利用履歴!$B$2:$B$48)</f>
        <v>0</v>
      </c>
      <c r="C84">
        <f t="shared" si="16"/>
        <v>427858</v>
      </c>
      <c r="D84" s="9">
        <f t="shared" si="17"/>
        <v>31</v>
      </c>
      <c r="E84" s="12">
        <f t="shared" si="12"/>
        <v>1.1210958904109591E-2</v>
      </c>
      <c r="F84">
        <f t="shared" si="18"/>
        <v>4796</v>
      </c>
      <c r="G84">
        <f t="shared" si="19"/>
        <v>432654</v>
      </c>
      <c r="H84">
        <f t="shared" si="8"/>
        <v>5000</v>
      </c>
      <c r="I84">
        <f t="shared" si="20"/>
        <v>427654</v>
      </c>
      <c r="J84" s="11">
        <f t="shared" si="9"/>
        <v>0.95920000000000005</v>
      </c>
    </row>
    <row r="85" spans="1:10">
      <c r="A85" s="8">
        <v>40422</v>
      </c>
      <c r="B85">
        <f>SUMIF(利用履歴!$C$2:$C$48,"="&amp;定額コース支払!A85,利用履歴!$B$2:$B$48)</f>
        <v>0</v>
      </c>
      <c r="C85">
        <f t="shared" si="16"/>
        <v>427654</v>
      </c>
      <c r="D85" s="9">
        <f t="shared" si="17"/>
        <v>31</v>
      </c>
      <c r="E85" s="12">
        <f t="shared" si="12"/>
        <v>1.1210958904109591E-2</v>
      </c>
      <c r="F85">
        <f t="shared" si="18"/>
        <v>4794</v>
      </c>
      <c r="G85">
        <f t="shared" si="19"/>
        <v>432448</v>
      </c>
      <c r="H85">
        <f t="shared" si="8"/>
        <v>5000</v>
      </c>
      <c r="I85">
        <f t="shared" si="20"/>
        <v>427448</v>
      </c>
      <c r="J85" s="11">
        <f t="shared" si="9"/>
        <v>0.95879999999999999</v>
      </c>
    </row>
    <row r="86" spans="1:10">
      <c r="A86" s="8">
        <v>40452</v>
      </c>
      <c r="B86">
        <f>SUMIF(利用履歴!$C$2:$C$48,"="&amp;定額コース支払!A86,利用履歴!$B$2:$B$48)</f>
        <v>0</v>
      </c>
      <c r="C86">
        <f t="shared" si="16"/>
        <v>427448</v>
      </c>
      <c r="D86" s="9">
        <f t="shared" si="17"/>
        <v>30</v>
      </c>
      <c r="E86" s="12">
        <f t="shared" si="12"/>
        <v>1.084931506849315E-2</v>
      </c>
      <c r="F86">
        <f t="shared" si="18"/>
        <v>4637</v>
      </c>
      <c r="G86">
        <f t="shared" si="19"/>
        <v>432085</v>
      </c>
      <c r="H86">
        <f t="shared" si="8"/>
        <v>5000</v>
      </c>
      <c r="I86">
        <f t="shared" si="20"/>
        <v>427085</v>
      </c>
      <c r="J86" s="11">
        <f t="shared" si="9"/>
        <v>0.9274</v>
      </c>
    </row>
    <row r="87" spans="1:10">
      <c r="A87" s="8">
        <v>40483</v>
      </c>
      <c r="B87">
        <f>SUMIF(利用履歴!$C$2:$C$48,"="&amp;定額コース支払!A87,利用履歴!$B$2:$B$48)</f>
        <v>0</v>
      </c>
      <c r="C87">
        <f t="shared" si="16"/>
        <v>427085</v>
      </c>
      <c r="D87" s="9">
        <f t="shared" si="17"/>
        <v>31</v>
      </c>
      <c r="E87" s="12">
        <f t="shared" si="12"/>
        <v>1.1210958904109591E-2</v>
      </c>
      <c r="F87">
        <f t="shared" si="18"/>
        <v>4788</v>
      </c>
      <c r="G87">
        <f t="shared" si="19"/>
        <v>431873</v>
      </c>
      <c r="H87">
        <f t="shared" si="8"/>
        <v>5000</v>
      </c>
      <c r="I87">
        <f t="shared" si="20"/>
        <v>426873</v>
      </c>
      <c r="J87" s="11">
        <f t="shared" si="9"/>
        <v>0.95760000000000001</v>
      </c>
    </row>
    <row r="88" spans="1:10">
      <c r="A88" s="8">
        <v>40513</v>
      </c>
      <c r="B88">
        <f>SUMIF(利用履歴!$C$2:$C$48,"="&amp;定額コース支払!A88,利用履歴!$B$2:$B$48)</f>
        <v>0</v>
      </c>
      <c r="C88">
        <f t="shared" si="16"/>
        <v>426873</v>
      </c>
      <c r="D88" s="9">
        <f t="shared" si="17"/>
        <v>30</v>
      </c>
      <c r="E88" s="12">
        <f t="shared" si="12"/>
        <v>1.084931506849315E-2</v>
      </c>
      <c r="F88">
        <f t="shared" si="18"/>
        <v>4631</v>
      </c>
      <c r="G88">
        <f t="shared" si="19"/>
        <v>431504</v>
      </c>
      <c r="H88">
        <f t="shared" si="8"/>
        <v>5000</v>
      </c>
      <c r="I88">
        <f t="shared" si="20"/>
        <v>426504</v>
      </c>
      <c r="J88" s="11">
        <f t="shared" si="9"/>
        <v>0.92620000000000002</v>
      </c>
    </row>
    <row r="89" spans="1:10">
      <c r="A89" s="8">
        <v>40544</v>
      </c>
      <c r="B89">
        <f>SUMIF(利用履歴!$C$2:$C$48,"="&amp;定額コース支払!A89,利用履歴!$B$2:$B$48)</f>
        <v>0</v>
      </c>
      <c r="C89">
        <f t="shared" si="16"/>
        <v>426504</v>
      </c>
      <c r="D89" s="9">
        <f t="shared" si="17"/>
        <v>31</v>
      </c>
      <c r="E89" s="12">
        <f t="shared" si="12"/>
        <v>1.1210958904109591E-2</v>
      </c>
      <c r="F89">
        <f t="shared" si="18"/>
        <v>4781</v>
      </c>
      <c r="G89">
        <f t="shared" si="19"/>
        <v>431285</v>
      </c>
      <c r="H89">
        <f t="shared" si="8"/>
        <v>5000</v>
      </c>
      <c r="I89">
        <f t="shared" si="20"/>
        <v>426285</v>
      </c>
      <c r="J89" s="11">
        <f t="shared" si="9"/>
        <v>0.95620000000000005</v>
      </c>
    </row>
    <row r="90" spans="1:10">
      <c r="A90" s="8">
        <v>40575</v>
      </c>
      <c r="B90">
        <f>SUMIF(利用履歴!$C$2:$C$48,"="&amp;定額コース支払!A90,利用履歴!$B$2:$B$48)</f>
        <v>0</v>
      </c>
      <c r="C90">
        <f t="shared" si="16"/>
        <v>426285</v>
      </c>
      <c r="D90" s="9">
        <f t="shared" si="17"/>
        <v>31</v>
      </c>
      <c r="E90" s="12">
        <f t="shared" si="12"/>
        <v>1.1210958904109591E-2</v>
      </c>
      <c r="F90">
        <f t="shared" si="18"/>
        <v>4779</v>
      </c>
      <c r="G90">
        <f t="shared" si="19"/>
        <v>431064</v>
      </c>
      <c r="H90">
        <f t="shared" si="8"/>
        <v>5000</v>
      </c>
      <c r="I90">
        <f t="shared" si="20"/>
        <v>426064</v>
      </c>
      <c r="J90" s="11">
        <f t="shared" si="9"/>
        <v>0.95579999999999998</v>
      </c>
    </row>
    <row r="91" spans="1:10">
      <c r="A91" s="8">
        <v>40603</v>
      </c>
      <c r="B91">
        <f>SUMIF(利用履歴!$C$2:$C$48,"="&amp;定額コース支払!A91,利用履歴!$B$2:$B$48)</f>
        <v>0</v>
      </c>
      <c r="C91">
        <f t="shared" si="16"/>
        <v>426064</v>
      </c>
      <c r="D91" s="9">
        <f t="shared" si="17"/>
        <v>28</v>
      </c>
      <c r="E91" s="12">
        <f t="shared" si="12"/>
        <v>1.0126027397260274E-2</v>
      </c>
      <c r="F91">
        <f t="shared" si="18"/>
        <v>4314</v>
      </c>
      <c r="G91">
        <f t="shared" si="19"/>
        <v>430378</v>
      </c>
      <c r="H91">
        <f t="shared" si="8"/>
        <v>5000</v>
      </c>
      <c r="I91">
        <f t="shared" si="20"/>
        <v>425378</v>
      </c>
      <c r="J91" s="11">
        <f t="shared" si="9"/>
        <v>0.86280000000000001</v>
      </c>
    </row>
    <row r="92" spans="1:10">
      <c r="A92" s="8">
        <v>40634</v>
      </c>
      <c r="B92">
        <f>SUMIF(利用履歴!$C$2:$C$48,"="&amp;定額コース支払!A92,利用履歴!$B$2:$B$48)</f>
        <v>0</v>
      </c>
      <c r="C92">
        <f t="shared" si="16"/>
        <v>425378</v>
      </c>
      <c r="D92" s="9">
        <f t="shared" si="17"/>
        <v>31</v>
      </c>
      <c r="E92" s="12">
        <f t="shared" si="12"/>
        <v>1.1210958904109591E-2</v>
      </c>
      <c r="F92">
        <f t="shared" si="18"/>
        <v>4768</v>
      </c>
      <c r="G92">
        <f t="shared" si="19"/>
        <v>430146</v>
      </c>
      <c r="H92">
        <f t="shared" si="8"/>
        <v>5000</v>
      </c>
      <c r="I92">
        <f t="shared" si="20"/>
        <v>425146</v>
      </c>
      <c r="J92" s="11">
        <f t="shared" si="9"/>
        <v>0.9536</v>
      </c>
    </row>
    <row r="93" spans="1:10">
      <c r="A93" s="8">
        <v>40664</v>
      </c>
      <c r="B93">
        <f>SUMIF(利用履歴!$C$2:$C$48,"="&amp;定額コース支払!A93,利用履歴!$B$2:$B$48)</f>
        <v>0</v>
      </c>
      <c r="C93">
        <f t="shared" si="16"/>
        <v>425146</v>
      </c>
      <c r="D93" s="9">
        <f t="shared" si="17"/>
        <v>30</v>
      </c>
      <c r="E93" s="12">
        <f t="shared" si="12"/>
        <v>1.084931506849315E-2</v>
      </c>
      <c r="F93">
        <f t="shared" si="18"/>
        <v>4612</v>
      </c>
      <c r="G93">
        <f t="shared" si="19"/>
        <v>429758</v>
      </c>
      <c r="H93">
        <f t="shared" si="8"/>
        <v>5000</v>
      </c>
      <c r="I93">
        <f t="shared" si="20"/>
        <v>424758</v>
      </c>
      <c r="J93" s="11">
        <f t="shared" si="9"/>
        <v>0.9224</v>
      </c>
    </row>
    <row r="94" spans="1:10">
      <c r="A94" s="8">
        <v>40695</v>
      </c>
      <c r="B94">
        <f>SUMIF(利用履歴!$C$2:$C$48,"="&amp;定額コース支払!A94,利用履歴!$B$2:$B$48)</f>
        <v>0</v>
      </c>
      <c r="C94">
        <f t="shared" si="16"/>
        <v>424758</v>
      </c>
      <c r="D94" s="9">
        <f t="shared" si="17"/>
        <v>31</v>
      </c>
      <c r="E94" s="12">
        <f t="shared" si="12"/>
        <v>1.1210958904109591E-2</v>
      </c>
      <c r="F94">
        <f t="shared" si="18"/>
        <v>4761</v>
      </c>
      <c r="G94">
        <f t="shared" si="19"/>
        <v>429519</v>
      </c>
      <c r="H94">
        <f t="shared" si="8"/>
        <v>5000</v>
      </c>
      <c r="I94">
        <f t="shared" si="20"/>
        <v>424519</v>
      </c>
      <c r="J94" s="11">
        <f t="shared" si="9"/>
        <v>0.95220000000000005</v>
      </c>
    </row>
    <row r="95" spans="1:10">
      <c r="A95" s="8">
        <v>40725</v>
      </c>
      <c r="B95">
        <f>SUMIF(利用履歴!$C$2:$C$48,"="&amp;定額コース支払!A95,利用履歴!$B$2:$B$48)</f>
        <v>0</v>
      </c>
      <c r="C95">
        <f t="shared" si="16"/>
        <v>424519</v>
      </c>
      <c r="D95" s="9">
        <f t="shared" si="17"/>
        <v>30</v>
      </c>
      <c r="E95" s="12">
        <f t="shared" si="12"/>
        <v>1.084931506849315E-2</v>
      </c>
      <c r="F95">
        <f t="shared" si="18"/>
        <v>4605</v>
      </c>
      <c r="G95">
        <f t="shared" si="19"/>
        <v>429124</v>
      </c>
      <c r="H95">
        <f t="shared" si="8"/>
        <v>5000</v>
      </c>
      <c r="I95">
        <f t="shared" si="20"/>
        <v>424124</v>
      </c>
      <c r="J95" s="11">
        <f t="shared" si="9"/>
        <v>0.92100000000000004</v>
      </c>
    </row>
    <row r="96" spans="1:10">
      <c r="A96" s="8">
        <v>40756</v>
      </c>
      <c r="B96">
        <f>SUMIF(利用履歴!$C$2:$C$48,"="&amp;定額コース支払!A96,利用履歴!$B$2:$B$48)</f>
        <v>0</v>
      </c>
      <c r="C96">
        <f t="shared" si="16"/>
        <v>424124</v>
      </c>
      <c r="D96" s="9">
        <f t="shared" si="17"/>
        <v>31</v>
      </c>
      <c r="E96" s="12">
        <f t="shared" si="12"/>
        <v>1.1210958904109591E-2</v>
      </c>
      <c r="F96">
        <f t="shared" si="18"/>
        <v>4754</v>
      </c>
      <c r="G96">
        <f t="shared" si="19"/>
        <v>428878</v>
      </c>
      <c r="H96">
        <f t="shared" si="8"/>
        <v>5000</v>
      </c>
      <c r="I96">
        <f t="shared" si="20"/>
        <v>423878</v>
      </c>
      <c r="J96" s="11">
        <f t="shared" si="9"/>
        <v>0.95079999999999998</v>
      </c>
    </row>
    <row r="97" spans="1:10">
      <c r="A97" s="8">
        <v>40787</v>
      </c>
      <c r="B97">
        <f>SUMIF(利用履歴!$C$2:$C$48,"="&amp;定額コース支払!A97,利用履歴!$B$2:$B$48)</f>
        <v>0</v>
      </c>
      <c r="C97">
        <f t="shared" si="16"/>
        <v>423878</v>
      </c>
      <c r="D97" s="9">
        <f t="shared" si="17"/>
        <v>31</v>
      </c>
      <c r="E97" s="12">
        <f t="shared" si="12"/>
        <v>1.1210958904109591E-2</v>
      </c>
      <c r="F97">
        <f t="shared" si="18"/>
        <v>4752</v>
      </c>
      <c r="G97">
        <f t="shared" si="19"/>
        <v>428630</v>
      </c>
      <c r="H97">
        <f t="shared" si="8"/>
        <v>5000</v>
      </c>
      <c r="I97">
        <f t="shared" si="20"/>
        <v>423630</v>
      </c>
      <c r="J97" s="11">
        <f t="shared" si="9"/>
        <v>0.95040000000000002</v>
      </c>
    </row>
    <row r="98" spans="1:10">
      <c r="A98" s="8">
        <v>40817</v>
      </c>
      <c r="B98">
        <f>SUMIF(利用履歴!$C$2:$C$48,"="&amp;定額コース支払!A98,利用履歴!$B$2:$B$48)</f>
        <v>0</v>
      </c>
      <c r="C98">
        <f t="shared" si="16"/>
        <v>423630</v>
      </c>
      <c r="D98" s="9">
        <f t="shared" si="17"/>
        <v>30</v>
      </c>
      <c r="E98" s="12">
        <f t="shared" si="12"/>
        <v>1.084931506849315E-2</v>
      </c>
      <c r="F98">
        <f t="shared" si="18"/>
        <v>4596</v>
      </c>
      <c r="G98">
        <f t="shared" si="19"/>
        <v>428226</v>
      </c>
      <c r="H98">
        <f t="shared" si="8"/>
        <v>5000</v>
      </c>
      <c r="I98">
        <f t="shared" si="20"/>
        <v>423226</v>
      </c>
      <c r="J98" s="11">
        <f t="shared" si="9"/>
        <v>0.91920000000000002</v>
      </c>
    </row>
    <row r="99" spans="1:10">
      <c r="A99" s="8">
        <v>40848</v>
      </c>
      <c r="B99">
        <f>SUMIF(利用履歴!$C$2:$C$48,"="&amp;定額コース支払!A99,利用履歴!$B$2:$B$48)</f>
        <v>0</v>
      </c>
      <c r="C99">
        <f t="shared" si="16"/>
        <v>423226</v>
      </c>
      <c r="D99" s="9">
        <f t="shared" si="17"/>
        <v>31</v>
      </c>
      <c r="E99" s="12">
        <f t="shared" si="12"/>
        <v>1.1210958904109591E-2</v>
      </c>
      <c r="F99">
        <f t="shared" si="18"/>
        <v>4744</v>
      </c>
      <c r="G99">
        <f t="shared" si="19"/>
        <v>427970</v>
      </c>
      <c r="H99">
        <f t="shared" si="8"/>
        <v>5000</v>
      </c>
      <c r="I99">
        <f t="shared" si="20"/>
        <v>422970</v>
      </c>
      <c r="J99" s="11">
        <f t="shared" si="9"/>
        <v>0.94879999999999998</v>
      </c>
    </row>
    <row r="100" spans="1:10">
      <c r="A100" s="8">
        <v>40878</v>
      </c>
      <c r="B100">
        <f>SUMIF(利用履歴!$C$2:$C$48,"="&amp;定額コース支払!A100,利用履歴!$B$2:$B$48)</f>
        <v>0</v>
      </c>
      <c r="C100">
        <f t="shared" si="16"/>
        <v>422970</v>
      </c>
      <c r="D100" s="9">
        <f t="shared" si="17"/>
        <v>30</v>
      </c>
      <c r="E100" s="12">
        <f t="shared" si="12"/>
        <v>1.084931506849315E-2</v>
      </c>
      <c r="F100">
        <f t="shared" si="18"/>
        <v>4588</v>
      </c>
      <c r="G100">
        <f t="shared" si="19"/>
        <v>427558</v>
      </c>
      <c r="H100">
        <f t="shared" si="8"/>
        <v>5000</v>
      </c>
      <c r="I100">
        <f t="shared" si="20"/>
        <v>422558</v>
      </c>
      <c r="J100" s="11">
        <f t="shared" si="9"/>
        <v>0.91759999999999997</v>
      </c>
    </row>
    <row r="101" spans="1:10">
      <c r="A101" s="8">
        <v>40909</v>
      </c>
      <c r="B101">
        <f>SUMIF(利用履歴!$C$2:$C$48,"="&amp;定額コース支払!A101,利用履歴!$B$2:$B$48)</f>
        <v>0</v>
      </c>
      <c r="C101">
        <f t="shared" si="16"/>
        <v>422558</v>
      </c>
      <c r="D101" s="9">
        <f t="shared" si="17"/>
        <v>31</v>
      </c>
      <c r="E101" s="12">
        <f t="shared" si="12"/>
        <v>1.1210958904109591E-2</v>
      </c>
      <c r="F101">
        <f t="shared" si="18"/>
        <v>4737</v>
      </c>
      <c r="G101">
        <f t="shared" si="19"/>
        <v>427295</v>
      </c>
      <c r="H101">
        <f t="shared" si="8"/>
        <v>5000</v>
      </c>
      <c r="I101">
        <f t="shared" si="20"/>
        <v>422295</v>
      </c>
      <c r="J101" s="11">
        <f t="shared" si="9"/>
        <v>0.94740000000000002</v>
      </c>
    </row>
    <row r="102" spans="1:10">
      <c r="A102" s="8">
        <v>40940</v>
      </c>
      <c r="B102">
        <f>SUMIF(利用履歴!$C$2:$C$48,"="&amp;定額コース支払!A102,利用履歴!$B$2:$B$48)</f>
        <v>0</v>
      </c>
      <c r="C102">
        <f t="shared" si="16"/>
        <v>422295</v>
      </c>
      <c r="D102" s="9">
        <f t="shared" si="17"/>
        <v>31</v>
      </c>
      <c r="E102" s="12">
        <f t="shared" si="12"/>
        <v>1.1210958904109591E-2</v>
      </c>
      <c r="F102">
        <f t="shared" si="18"/>
        <v>4734</v>
      </c>
      <c r="G102">
        <f t="shared" si="19"/>
        <v>427029</v>
      </c>
      <c r="H102">
        <f t="shared" si="8"/>
        <v>5000</v>
      </c>
      <c r="I102">
        <f t="shared" si="20"/>
        <v>422029</v>
      </c>
      <c r="J102" s="11">
        <f t="shared" si="9"/>
        <v>0.94679999999999997</v>
      </c>
    </row>
    <row r="103" spans="1:10">
      <c r="A103" s="8">
        <v>40969</v>
      </c>
      <c r="B103">
        <f>SUMIF(利用履歴!$C$2:$C$48,"="&amp;定額コース支払!A103,利用履歴!$B$2:$B$48)</f>
        <v>0</v>
      </c>
      <c r="C103">
        <f t="shared" si="16"/>
        <v>422029</v>
      </c>
      <c r="D103" s="9">
        <f t="shared" si="17"/>
        <v>29</v>
      </c>
      <c r="E103" s="12">
        <f t="shared" si="12"/>
        <v>1.0487671232876713E-2</v>
      </c>
      <c r="F103">
        <f t="shared" si="18"/>
        <v>4426</v>
      </c>
      <c r="G103">
        <f t="shared" si="19"/>
        <v>426455</v>
      </c>
      <c r="H103">
        <f t="shared" si="8"/>
        <v>5000</v>
      </c>
      <c r="I103">
        <f t="shared" si="20"/>
        <v>421455</v>
      </c>
      <c r="J103" s="11">
        <f t="shared" si="9"/>
        <v>0.88519999999999999</v>
      </c>
    </row>
    <row r="104" spans="1:10">
      <c r="A104" s="8">
        <v>41000</v>
      </c>
      <c r="B104">
        <f>SUMIF(利用履歴!$C$2:$C$48,"="&amp;定額コース支払!A104,利用履歴!$B$2:$B$48)</f>
        <v>0</v>
      </c>
      <c r="C104">
        <f t="shared" si="16"/>
        <v>421455</v>
      </c>
      <c r="D104" s="9">
        <f t="shared" si="17"/>
        <v>31</v>
      </c>
      <c r="E104" s="12">
        <f t="shared" si="12"/>
        <v>1.1210958904109591E-2</v>
      </c>
      <c r="F104">
        <f t="shared" si="18"/>
        <v>4724</v>
      </c>
      <c r="G104">
        <f t="shared" si="19"/>
        <v>426179</v>
      </c>
      <c r="H104">
        <f t="shared" si="8"/>
        <v>5000</v>
      </c>
      <c r="I104">
        <f t="shared" si="20"/>
        <v>421179</v>
      </c>
      <c r="J104" s="11">
        <f t="shared" si="9"/>
        <v>0.94479999999999997</v>
      </c>
    </row>
    <row r="105" spans="1:10">
      <c r="A105" s="8">
        <v>41030</v>
      </c>
      <c r="B105">
        <f>SUMIF(利用履歴!$C$2:$C$48,"="&amp;定額コース支払!A105,利用履歴!$B$2:$B$48)</f>
        <v>0</v>
      </c>
      <c r="C105">
        <f t="shared" si="16"/>
        <v>421179</v>
      </c>
      <c r="D105" s="9">
        <f t="shared" si="17"/>
        <v>30</v>
      </c>
      <c r="E105" s="12">
        <f t="shared" si="12"/>
        <v>1.084931506849315E-2</v>
      </c>
      <c r="F105">
        <f t="shared" si="18"/>
        <v>4569</v>
      </c>
      <c r="G105">
        <f t="shared" si="19"/>
        <v>425748</v>
      </c>
      <c r="H105">
        <f t="shared" si="8"/>
        <v>5000</v>
      </c>
      <c r="I105">
        <f t="shared" si="20"/>
        <v>420748</v>
      </c>
      <c r="J105" s="11">
        <f t="shared" si="9"/>
        <v>0.91379999999999995</v>
      </c>
    </row>
    <row r="106" spans="1:10">
      <c r="A106" s="8">
        <v>41061</v>
      </c>
      <c r="B106">
        <f>SUMIF(利用履歴!$C$2:$C$48,"="&amp;定額コース支払!A106,利用履歴!$B$2:$B$48)</f>
        <v>0</v>
      </c>
      <c r="C106">
        <f t="shared" si="16"/>
        <v>420748</v>
      </c>
      <c r="D106" s="9">
        <f t="shared" si="17"/>
        <v>31</v>
      </c>
      <c r="E106" s="12">
        <f t="shared" si="12"/>
        <v>1.1210958904109591E-2</v>
      </c>
      <c r="F106">
        <f t="shared" si="18"/>
        <v>4716</v>
      </c>
      <c r="G106">
        <f t="shared" si="19"/>
        <v>425464</v>
      </c>
      <c r="H106">
        <f t="shared" si="8"/>
        <v>5000</v>
      </c>
      <c r="I106">
        <f t="shared" si="20"/>
        <v>420464</v>
      </c>
      <c r="J106" s="11">
        <f t="shared" si="9"/>
        <v>0.94320000000000004</v>
      </c>
    </row>
    <row r="107" spans="1:10">
      <c r="A107" s="8">
        <v>41091</v>
      </c>
      <c r="B107">
        <f>SUMIF(利用履歴!$C$2:$C$48,"="&amp;定額コース支払!A107,利用履歴!$B$2:$B$48)</f>
        <v>0</v>
      </c>
      <c r="C107">
        <f t="shared" si="16"/>
        <v>420464</v>
      </c>
      <c r="D107" s="9">
        <f t="shared" si="17"/>
        <v>30</v>
      </c>
      <c r="E107" s="12">
        <f t="shared" si="12"/>
        <v>1.084931506849315E-2</v>
      </c>
      <c r="F107">
        <f t="shared" si="18"/>
        <v>4561</v>
      </c>
      <c r="G107">
        <f t="shared" si="19"/>
        <v>425025</v>
      </c>
      <c r="H107">
        <f t="shared" si="8"/>
        <v>5000</v>
      </c>
      <c r="I107">
        <f t="shared" si="20"/>
        <v>420025</v>
      </c>
      <c r="J107" s="11">
        <f t="shared" si="9"/>
        <v>0.91220000000000001</v>
      </c>
    </row>
    <row r="108" spans="1:10">
      <c r="A108" s="8">
        <v>41122</v>
      </c>
      <c r="B108">
        <f>SUMIF(利用履歴!$C$2:$C$48,"="&amp;定額コース支払!A108,利用履歴!$B$2:$B$48)</f>
        <v>0</v>
      </c>
      <c r="C108">
        <f t="shared" si="16"/>
        <v>420025</v>
      </c>
      <c r="D108" s="9">
        <f t="shared" si="17"/>
        <v>31</v>
      </c>
      <c r="E108" s="12">
        <f t="shared" si="12"/>
        <v>1.1210958904109591E-2</v>
      </c>
      <c r="F108">
        <f t="shared" si="18"/>
        <v>4708</v>
      </c>
      <c r="G108">
        <f t="shared" si="19"/>
        <v>424733</v>
      </c>
      <c r="H108">
        <f t="shared" si="8"/>
        <v>5000</v>
      </c>
      <c r="I108">
        <f t="shared" si="20"/>
        <v>419733</v>
      </c>
      <c r="J108" s="11">
        <f t="shared" si="9"/>
        <v>0.94159999999999999</v>
      </c>
    </row>
    <row r="109" spans="1:10">
      <c r="A109" s="8">
        <v>41153</v>
      </c>
      <c r="B109">
        <f>SUMIF(利用履歴!$C$2:$C$48,"="&amp;定額コース支払!A109,利用履歴!$B$2:$B$48)</f>
        <v>0</v>
      </c>
      <c r="C109">
        <f t="shared" si="16"/>
        <v>419733</v>
      </c>
      <c r="D109" s="9">
        <f t="shared" si="17"/>
        <v>31</v>
      </c>
      <c r="E109" s="12">
        <f t="shared" si="12"/>
        <v>1.1210958904109591E-2</v>
      </c>
      <c r="F109">
        <f t="shared" si="18"/>
        <v>4705</v>
      </c>
      <c r="G109">
        <f t="shared" si="19"/>
        <v>424438</v>
      </c>
      <c r="H109">
        <f t="shared" si="8"/>
        <v>5000</v>
      </c>
      <c r="I109">
        <f t="shared" si="20"/>
        <v>419438</v>
      </c>
      <c r="J109" s="11">
        <f t="shared" si="9"/>
        <v>0.94099999999999995</v>
      </c>
    </row>
    <row r="110" spans="1:10">
      <c r="A110" s="8">
        <v>41183</v>
      </c>
      <c r="B110">
        <f>SUMIF(利用履歴!$C$2:$C$48,"="&amp;定額コース支払!A110,利用履歴!$B$2:$B$48)</f>
        <v>0</v>
      </c>
      <c r="C110">
        <f t="shared" si="16"/>
        <v>419438</v>
      </c>
      <c r="D110" s="9">
        <f t="shared" si="17"/>
        <v>30</v>
      </c>
      <c r="E110" s="12">
        <f t="shared" si="12"/>
        <v>1.084931506849315E-2</v>
      </c>
      <c r="F110">
        <f t="shared" si="18"/>
        <v>4550</v>
      </c>
      <c r="G110">
        <f t="shared" si="19"/>
        <v>423988</v>
      </c>
      <c r="H110">
        <f t="shared" si="8"/>
        <v>5000</v>
      </c>
      <c r="I110">
        <f t="shared" si="20"/>
        <v>418988</v>
      </c>
      <c r="J110" s="11">
        <f t="shared" si="9"/>
        <v>0.91</v>
      </c>
    </row>
    <row r="111" spans="1:10">
      <c r="A111" s="8">
        <v>41214</v>
      </c>
      <c r="B111">
        <f>SUMIF(利用履歴!$C$2:$C$48,"="&amp;定額コース支払!A111,利用履歴!$B$2:$B$48)</f>
        <v>0</v>
      </c>
      <c r="C111">
        <f t="shared" si="16"/>
        <v>418988</v>
      </c>
      <c r="D111" s="9">
        <f t="shared" si="17"/>
        <v>31</v>
      </c>
      <c r="E111" s="12">
        <f t="shared" si="12"/>
        <v>1.1210958904109591E-2</v>
      </c>
      <c r="F111">
        <f t="shared" si="18"/>
        <v>4697</v>
      </c>
      <c r="G111">
        <f t="shared" si="19"/>
        <v>423685</v>
      </c>
      <c r="H111">
        <f t="shared" si="8"/>
        <v>5000</v>
      </c>
      <c r="I111">
        <f t="shared" si="20"/>
        <v>418685</v>
      </c>
      <c r="J111" s="11">
        <f t="shared" si="9"/>
        <v>0.93940000000000001</v>
      </c>
    </row>
    <row r="112" spans="1:10">
      <c r="A112" s="8">
        <v>41244</v>
      </c>
      <c r="B112">
        <f>SUMIF(利用履歴!$C$2:$C$48,"="&amp;定額コース支払!A112,利用履歴!$B$2:$B$48)</f>
        <v>0</v>
      </c>
      <c r="C112">
        <f t="shared" si="16"/>
        <v>418685</v>
      </c>
      <c r="D112" s="9">
        <f t="shared" si="17"/>
        <v>30</v>
      </c>
      <c r="E112" s="12">
        <f t="shared" si="12"/>
        <v>1.084931506849315E-2</v>
      </c>
      <c r="F112">
        <f t="shared" si="18"/>
        <v>4542</v>
      </c>
      <c r="G112">
        <f t="shared" si="19"/>
        <v>423227</v>
      </c>
      <c r="H112">
        <f t="shared" si="8"/>
        <v>5000</v>
      </c>
      <c r="I112">
        <f t="shared" si="20"/>
        <v>418227</v>
      </c>
      <c r="J112" s="11">
        <f t="shared" si="9"/>
        <v>0.90839999999999999</v>
      </c>
    </row>
    <row r="113" spans="1:10">
      <c r="A113" s="8">
        <v>41275</v>
      </c>
      <c r="B113">
        <f>SUMIF(利用履歴!$C$2:$C$48,"="&amp;定額コース支払!A113,利用履歴!$B$2:$B$48)</f>
        <v>0</v>
      </c>
      <c r="C113">
        <f t="shared" si="16"/>
        <v>418227</v>
      </c>
      <c r="D113" s="9">
        <f t="shared" si="17"/>
        <v>31</v>
      </c>
      <c r="E113" s="12">
        <f t="shared" si="12"/>
        <v>1.1210958904109591E-2</v>
      </c>
      <c r="F113">
        <f t="shared" si="18"/>
        <v>4688</v>
      </c>
      <c r="G113">
        <f t="shared" si="19"/>
        <v>422915</v>
      </c>
      <c r="H113">
        <f t="shared" si="8"/>
        <v>5000</v>
      </c>
      <c r="I113">
        <f t="shared" si="20"/>
        <v>417915</v>
      </c>
      <c r="J113" s="11">
        <f t="shared" si="9"/>
        <v>0.93759999999999999</v>
      </c>
    </row>
    <row r="114" spans="1:10">
      <c r="A114" s="8">
        <v>41306</v>
      </c>
      <c r="B114">
        <f>SUMIF(利用履歴!$C$2:$C$48,"="&amp;定額コース支払!A114,利用履歴!$B$2:$B$48)</f>
        <v>0</v>
      </c>
      <c r="C114">
        <f t="shared" si="16"/>
        <v>417915</v>
      </c>
      <c r="D114" s="9">
        <f t="shared" si="17"/>
        <v>31</v>
      </c>
      <c r="E114" s="12">
        <f t="shared" si="12"/>
        <v>1.1210958904109591E-2</v>
      </c>
      <c r="F114">
        <f t="shared" si="18"/>
        <v>4685</v>
      </c>
      <c r="G114">
        <f t="shared" si="19"/>
        <v>422600</v>
      </c>
      <c r="H114">
        <f t="shared" si="8"/>
        <v>5000</v>
      </c>
      <c r="I114">
        <f t="shared" si="20"/>
        <v>417600</v>
      </c>
      <c r="J114" s="11">
        <f t="shared" si="9"/>
        <v>0.93700000000000006</v>
      </c>
    </row>
    <row r="115" spans="1:10">
      <c r="A115" s="8">
        <v>41334</v>
      </c>
      <c r="B115">
        <f>SUMIF(利用履歴!$C$2:$C$48,"="&amp;定額コース支払!A115,利用履歴!$B$2:$B$48)</f>
        <v>0</v>
      </c>
      <c r="C115">
        <f t="shared" si="16"/>
        <v>417600</v>
      </c>
      <c r="D115" s="9">
        <f t="shared" si="17"/>
        <v>28</v>
      </c>
      <c r="E115" s="12">
        <f t="shared" si="12"/>
        <v>1.0126027397260274E-2</v>
      </c>
      <c r="F115">
        <f t="shared" si="18"/>
        <v>4228</v>
      </c>
      <c r="G115">
        <f t="shared" si="19"/>
        <v>421828</v>
      </c>
      <c r="H115">
        <f t="shared" si="8"/>
        <v>5000</v>
      </c>
      <c r="I115">
        <f t="shared" si="20"/>
        <v>416828</v>
      </c>
      <c r="J115" s="11">
        <f t="shared" si="9"/>
        <v>0.84560000000000002</v>
      </c>
    </row>
    <row r="116" spans="1:10">
      <c r="A116" s="8">
        <v>41365</v>
      </c>
      <c r="B116">
        <f>SUMIF(利用履歴!$C$2:$C$48,"="&amp;定額コース支払!A116,利用履歴!$B$2:$B$48)</f>
        <v>0</v>
      </c>
      <c r="C116">
        <f t="shared" si="16"/>
        <v>416828</v>
      </c>
      <c r="D116" s="9">
        <f t="shared" si="17"/>
        <v>31</v>
      </c>
      <c r="E116" s="12">
        <f t="shared" si="12"/>
        <v>1.1210958904109591E-2</v>
      </c>
      <c r="F116">
        <f t="shared" si="18"/>
        <v>4673</v>
      </c>
      <c r="G116">
        <f t="shared" si="19"/>
        <v>421501</v>
      </c>
      <c r="H116">
        <f t="shared" si="8"/>
        <v>5000</v>
      </c>
      <c r="I116">
        <f t="shared" si="20"/>
        <v>416501</v>
      </c>
      <c r="J116" s="11">
        <f t="shared" si="9"/>
        <v>0.93459999999999999</v>
      </c>
    </row>
    <row r="117" spans="1:10">
      <c r="A117" s="8">
        <v>41395</v>
      </c>
      <c r="B117">
        <f>SUMIF(利用履歴!$C$2:$C$48,"="&amp;定額コース支払!A117,利用履歴!$B$2:$B$48)</f>
        <v>0</v>
      </c>
      <c r="C117">
        <f t="shared" si="16"/>
        <v>416501</v>
      </c>
      <c r="D117" s="9">
        <f t="shared" si="17"/>
        <v>30</v>
      </c>
      <c r="E117" s="12">
        <f t="shared" si="12"/>
        <v>1.084931506849315E-2</v>
      </c>
      <c r="F117">
        <f t="shared" si="18"/>
        <v>4518</v>
      </c>
      <c r="G117">
        <f t="shared" si="19"/>
        <v>421019</v>
      </c>
      <c r="H117">
        <f t="shared" si="8"/>
        <v>5000</v>
      </c>
      <c r="I117">
        <f t="shared" si="20"/>
        <v>416019</v>
      </c>
      <c r="J117" s="11">
        <f t="shared" si="9"/>
        <v>0.90359999999999996</v>
      </c>
    </row>
    <row r="118" spans="1:10">
      <c r="A118" s="8">
        <v>41426</v>
      </c>
      <c r="B118">
        <f>SUMIF(利用履歴!$C$2:$C$48,"="&amp;定額コース支払!A118,利用履歴!$B$2:$B$48)</f>
        <v>0</v>
      </c>
      <c r="C118">
        <f t="shared" si="16"/>
        <v>416019</v>
      </c>
      <c r="D118" s="9">
        <f t="shared" si="17"/>
        <v>31</v>
      </c>
      <c r="E118" s="12">
        <f t="shared" si="12"/>
        <v>1.1210958904109591E-2</v>
      </c>
      <c r="F118">
        <f t="shared" si="18"/>
        <v>4663</v>
      </c>
      <c r="G118">
        <f t="shared" si="19"/>
        <v>420682</v>
      </c>
      <c r="H118">
        <f t="shared" si="8"/>
        <v>5000</v>
      </c>
      <c r="I118">
        <f t="shared" si="20"/>
        <v>415682</v>
      </c>
      <c r="J118" s="11">
        <f t="shared" si="9"/>
        <v>0.93259999999999998</v>
      </c>
    </row>
    <row r="119" spans="1:10">
      <c r="A119" s="8">
        <v>41456</v>
      </c>
      <c r="B119">
        <f>SUMIF(利用履歴!$C$2:$C$48,"="&amp;定額コース支払!A119,利用履歴!$B$2:$B$48)</f>
        <v>0</v>
      </c>
      <c r="C119">
        <f t="shared" si="16"/>
        <v>415682</v>
      </c>
      <c r="D119" s="9">
        <f t="shared" si="17"/>
        <v>30</v>
      </c>
      <c r="E119" s="12">
        <f t="shared" si="12"/>
        <v>1.084931506849315E-2</v>
      </c>
      <c r="F119">
        <f t="shared" si="18"/>
        <v>4509</v>
      </c>
      <c r="G119">
        <f t="shared" si="19"/>
        <v>420191</v>
      </c>
      <c r="H119">
        <f t="shared" si="8"/>
        <v>5000</v>
      </c>
      <c r="I119">
        <f t="shared" si="20"/>
        <v>415191</v>
      </c>
      <c r="J119" s="11">
        <f t="shared" si="9"/>
        <v>0.90180000000000005</v>
      </c>
    </row>
    <row r="120" spans="1:10">
      <c r="A120" s="8">
        <v>41487</v>
      </c>
      <c r="B120">
        <f>SUMIF(利用履歴!$C$2:$C$48,"="&amp;定額コース支払!A120,利用履歴!$B$2:$B$48)</f>
        <v>0</v>
      </c>
      <c r="C120">
        <f t="shared" si="16"/>
        <v>415191</v>
      </c>
      <c r="D120" s="9">
        <f t="shared" si="17"/>
        <v>31</v>
      </c>
      <c r="E120" s="12">
        <f t="shared" si="12"/>
        <v>1.1210958904109591E-2</v>
      </c>
      <c r="F120">
        <f t="shared" si="18"/>
        <v>4654</v>
      </c>
      <c r="G120">
        <f t="shared" si="19"/>
        <v>419845</v>
      </c>
      <c r="H120">
        <f t="shared" si="8"/>
        <v>5000</v>
      </c>
      <c r="I120">
        <f t="shared" si="20"/>
        <v>414845</v>
      </c>
      <c r="J120" s="11">
        <f t="shared" si="9"/>
        <v>0.93079999999999996</v>
      </c>
    </row>
    <row r="121" spans="1:10">
      <c r="A121" s="8">
        <v>41518</v>
      </c>
      <c r="B121">
        <f>SUMIF(利用履歴!$C$2:$C$48,"="&amp;定額コース支払!A121,利用履歴!$B$2:$B$48)</f>
        <v>0</v>
      </c>
      <c r="C121">
        <f t="shared" si="16"/>
        <v>414845</v>
      </c>
      <c r="D121" s="9">
        <f t="shared" si="17"/>
        <v>31</v>
      </c>
      <c r="E121" s="12">
        <f t="shared" si="12"/>
        <v>1.1210958904109591E-2</v>
      </c>
      <c r="F121">
        <f t="shared" si="18"/>
        <v>4650</v>
      </c>
      <c r="G121">
        <f t="shared" si="19"/>
        <v>419495</v>
      </c>
      <c r="H121">
        <f t="shared" si="8"/>
        <v>5000</v>
      </c>
      <c r="I121">
        <f t="shared" si="20"/>
        <v>414495</v>
      </c>
      <c r="J121" s="11">
        <f t="shared" si="9"/>
        <v>0.93</v>
      </c>
    </row>
    <row r="122" spans="1:10">
      <c r="A122" s="8">
        <v>41548</v>
      </c>
      <c r="B122">
        <f>SUMIF(利用履歴!$C$2:$C$48,"="&amp;定額コース支払!A122,利用履歴!$B$2:$B$48)</f>
        <v>0</v>
      </c>
      <c r="C122">
        <f t="shared" si="16"/>
        <v>414495</v>
      </c>
      <c r="D122" s="9">
        <f t="shared" si="17"/>
        <v>30</v>
      </c>
      <c r="E122" s="12">
        <f t="shared" si="12"/>
        <v>1.084931506849315E-2</v>
      </c>
      <c r="F122">
        <f t="shared" si="18"/>
        <v>4496</v>
      </c>
      <c r="G122">
        <f t="shared" si="19"/>
        <v>418991</v>
      </c>
      <c r="H122">
        <f t="shared" si="8"/>
        <v>5000</v>
      </c>
      <c r="I122">
        <f t="shared" si="20"/>
        <v>413991</v>
      </c>
      <c r="J122" s="11">
        <f t="shared" si="9"/>
        <v>0.8992</v>
      </c>
    </row>
    <row r="123" spans="1:10">
      <c r="A123" s="8">
        <v>41579</v>
      </c>
      <c r="B123">
        <f>SUMIF(利用履歴!$C$2:$C$48,"="&amp;定額コース支払!A123,利用履歴!$B$2:$B$48)</f>
        <v>0</v>
      </c>
      <c r="C123">
        <f t="shared" si="16"/>
        <v>413991</v>
      </c>
      <c r="D123" s="9">
        <f t="shared" si="17"/>
        <v>31</v>
      </c>
      <c r="E123" s="12">
        <f t="shared" si="12"/>
        <v>1.1210958904109591E-2</v>
      </c>
      <c r="F123">
        <f t="shared" si="18"/>
        <v>4641</v>
      </c>
      <c r="G123">
        <f t="shared" si="19"/>
        <v>418632</v>
      </c>
      <c r="H123">
        <f t="shared" si="8"/>
        <v>5000</v>
      </c>
      <c r="I123">
        <f t="shared" si="20"/>
        <v>413632</v>
      </c>
      <c r="J123" s="11">
        <f t="shared" si="9"/>
        <v>0.92820000000000003</v>
      </c>
    </row>
    <row r="124" spans="1:10">
      <c r="A124" s="8">
        <v>41609</v>
      </c>
      <c r="B124">
        <f>SUMIF(利用履歴!$C$2:$C$48,"="&amp;定額コース支払!A124,利用履歴!$B$2:$B$48)</f>
        <v>0</v>
      </c>
      <c r="C124">
        <f t="shared" si="16"/>
        <v>413632</v>
      </c>
      <c r="D124" s="9">
        <f t="shared" si="17"/>
        <v>30</v>
      </c>
      <c r="E124" s="12">
        <f t="shared" si="12"/>
        <v>1.084931506849315E-2</v>
      </c>
      <c r="F124">
        <f t="shared" si="18"/>
        <v>4487</v>
      </c>
      <c r="G124">
        <f t="shared" si="19"/>
        <v>418119</v>
      </c>
      <c r="H124">
        <f t="shared" si="8"/>
        <v>5000</v>
      </c>
      <c r="I124">
        <f t="shared" si="20"/>
        <v>413119</v>
      </c>
      <c r="J124" s="11">
        <f t="shared" si="9"/>
        <v>0.89739999999999998</v>
      </c>
    </row>
    <row r="125" spans="1:10">
      <c r="A125" s="8">
        <v>41640</v>
      </c>
      <c r="B125">
        <f>SUMIF(利用履歴!$C$2:$C$48,"="&amp;定額コース支払!A125,利用履歴!$B$2:$B$48)</f>
        <v>0</v>
      </c>
      <c r="C125">
        <f t="shared" si="16"/>
        <v>413119</v>
      </c>
      <c r="D125" s="9">
        <f t="shared" si="17"/>
        <v>31</v>
      </c>
      <c r="E125" s="12">
        <f t="shared" si="12"/>
        <v>1.1210958904109591E-2</v>
      </c>
      <c r="F125">
        <f t="shared" si="18"/>
        <v>4631</v>
      </c>
      <c r="G125">
        <f t="shared" si="19"/>
        <v>417750</v>
      </c>
      <c r="H125">
        <f t="shared" si="8"/>
        <v>5000</v>
      </c>
      <c r="I125">
        <f t="shared" si="20"/>
        <v>412750</v>
      </c>
      <c r="J125" s="11">
        <f t="shared" si="9"/>
        <v>0.92620000000000002</v>
      </c>
    </row>
    <row r="126" spans="1:10">
      <c r="A126" s="8">
        <v>41671</v>
      </c>
      <c r="B126">
        <f>SUMIF(利用履歴!$C$2:$C$48,"="&amp;定額コース支払!A126,利用履歴!$B$2:$B$48)</f>
        <v>0</v>
      </c>
      <c r="C126">
        <f t="shared" si="16"/>
        <v>412750</v>
      </c>
      <c r="D126" s="9">
        <f t="shared" si="17"/>
        <v>31</v>
      </c>
      <c r="E126" s="12">
        <f t="shared" si="12"/>
        <v>1.1210958904109591E-2</v>
      </c>
      <c r="F126">
        <f t="shared" si="18"/>
        <v>4627</v>
      </c>
      <c r="G126">
        <f t="shared" si="19"/>
        <v>417377</v>
      </c>
      <c r="H126">
        <f t="shared" si="8"/>
        <v>5000</v>
      </c>
      <c r="I126">
        <f t="shared" si="20"/>
        <v>412377</v>
      </c>
      <c r="J126" s="11">
        <f t="shared" si="9"/>
        <v>0.9254</v>
      </c>
    </row>
    <row r="127" spans="1:10">
      <c r="A127" s="8">
        <v>41699</v>
      </c>
      <c r="B127">
        <f>SUMIF(利用履歴!$C$2:$C$48,"="&amp;定額コース支払!A127,利用履歴!$B$2:$B$48)</f>
        <v>0</v>
      </c>
      <c r="C127">
        <f t="shared" si="16"/>
        <v>412377</v>
      </c>
      <c r="D127" s="9">
        <f t="shared" si="17"/>
        <v>28</v>
      </c>
      <c r="E127" s="12">
        <f t="shared" si="12"/>
        <v>1.0126027397260274E-2</v>
      </c>
      <c r="F127">
        <f t="shared" si="18"/>
        <v>4175</v>
      </c>
      <c r="G127">
        <f t="shared" si="19"/>
        <v>416552</v>
      </c>
      <c r="H127">
        <f t="shared" si="8"/>
        <v>5000</v>
      </c>
      <c r="I127">
        <f t="shared" si="20"/>
        <v>411552</v>
      </c>
      <c r="J127" s="11">
        <f t="shared" si="9"/>
        <v>0.83499999999999996</v>
      </c>
    </row>
    <row r="128" spans="1:10">
      <c r="A128" s="8">
        <v>41730</v>
      </c>
      <c r="B128">
        <f>SUMIF(利用履歴!$C$2:$C$48,"="&amp;定額コース支払!A128,利用履歴!$B$2:$B$48)</f>
        <v>0</v>
      </c>
      <c r="C128">
        <f t="shared" si="16"/>
        <v>411552</v>
      </c>
      <c r="D128" s="9">
        <f t="shared" si="17"/>
        <v>31</v>
      </c>
      <c r="E128" s="12">
        <f t="shared" si="12"/>
        <v>1.1210958904109591E-2</v>
      </c>
      <c r="F128">
        <f t="shared" si="18"/>
        <v>4613</v>
      </c>
      <c r="G128">
        <f t="shared" si="19"/>
        <v>416165</v>
      </c>
      <c r="H128">
        <f t="shared" si="8"/>
        <v>5000</v>
      </c>
      <c r="I128">
        <f t="shared" si="20"/>
        <v>411165</v>
      </c>
      <c r="J128" s="11">
        <f t="shared" si="9"/>
        <v>0.92259999999999998</v>
      </c>
    </row>
    <row r="129" spans="1:10">
      <c r="A129" s="8">
        <v>41760</v>
      </c>
      <c r="B129">
        <f>SUMIF(利用履歴!$C$2:$C$48,"="&amp;定額コース支払!A129,利用履歴!$B$2:$B$48)</f>
        <v>0</v>
      </c>
      <c r="C129">
        <f t="shared" ref="C129:C192" si="21">B128+I128</f>
        <v>411165</v>
      </c>
      <c r="D129" s="9">
        <f t="shared" ref="D129:D192" si="22">A129-A128</f>
        <v>30</v>
      </c>
      <c r="E129" s="12">
        <f t="shared" si="12"/>
        <v>1.084931506849315E-2</v>
      </c>
      <c r="F129">
        <f t="shared" ref="F129:F192" si="23">INT(E129*C129)</f>
        <v>4460</v>
      </c>
      <c r="G129">
        <f t="shared" ref="G129:G192" si="24">F129+C129</f>
        <v>415625</v>
      </c>
      <c r="H129">
        <f t="shared" si="8"/>
        <v>5000</v>
      </c>
      <c r="I129">
        <f t="shared" ref="I129:I192" si="25">G129-H129</f>
        <v>410625</v>
      </c>
      <c r="J129" s="11">
        <f t="shared" si="9"/>
        <v>0.89200000000000002</v>
      </c>
    </row>
    <row r="130" spans="1:10">
      <c r="A130" s="8">
        <v>41791</v>
      </c>
      <c r="B130">
        <f>SUMIF(利用履歴!$C$2:$C$48,"="&amp;定額コース支払!A130,利用履歴!$B$2:$B$48)</f>
        <v>0</v>
      </c>
      <c r="C130">
        <f t="shared" si="21"/>
        <v>410625</v>
      </c>
      <c r="D130" s="9">
        <f t="shared" si="22"/>
        <v>31</v>
      </c>
      <c r="E130" s="12">
        <f t="shared" si="12"/>
        <v>1.1210958904109591E-2</v>
      </c>
      <c r="F130">
        <f t="shared" si="23"/>
        <v>4603</v>
      </c>
      <c r="G130">
        <f t="shared" si="24"/>
        <v>415228</v>
      </c>
      <c r="H130">
        <f t="shared" si="8"/>
        <v>5000</v>
      </c>
      <c r="I130">
        <f t="shared" si="25"/>
        <v>410228</v>
      </c>
      <c r="J130" s="11">
        <f t="shared" si="9"/>
        <v>0.92059999999999997</v>
      </c>
    </row>
    <row r="131" spans="1:10">
      <c r="A131" s="8">
        <v>41821</v>
      </c>
      <c r="B131">
        <f>SUMIF(利用履歴!$C$2:$C$48,"="&amp;定額コース支払!A131,利用履歴!$B$2:$B$48)</f>
        <v>0</v>
      </c>
      <c r="C131">
        <f t="shared" si="21"/>
        <v>410228</v>
      </c>
      <c r="D131" s="9">
        <f t="shared" si="22"/>
        <v>30</v>
      </c>
      <c r="E131" s="12">
        <f t="shared" si="12"/>
        <v>1.084931506849315E-2</v>
      </c>
      <c r="F131">
        <f t="shared" si="23"/>
        <v>4450</v>
      </c>
      <c r="G131">
        <f t="shared" si="24"/>
        <v>414678</v>
      </c>
      <c r="H131">
        <f t="shared" si="8"/>
        <v>5000</v>
      </c>
      <c r="I131">
        <f t="shared" si="25"/>
        <v>409678</v>
      </c>
      <c r="J131" s="11">
        <f t="shared" si="9"/>
        <v>0.89</v>
      </c>
    </row>
    <row r="132" spans="1:10">
      <c r="A132" s="8">
        <v>41852</v>
      </c>
      <c r="B132">
        <f>SUMIF(利用履歴!$C$2:$C$48,"="&amp;定額コース支払!A132,利用履歴!$B$2:$B$48)</f>
        <v>0</v>
      </c>
      <c r="C132">
        <f t="shared" si="21"/>
        <v>409678</v>
      </c>
      <c r="D132" s="9">
        <f t="shared" si="22"/>
        <v>31</v>
      </c>
      <c r="E132" s="12">
        <f t="shared" si="12"/>
        <v>1.1210958904109591E-2</v>
      </c>
      <c r="F132">
        <f t="shared" si="23"/>
        <v>4592</v>
      </c>
      <c r="G132">
        <f t="shared" si="24"/>
        <v>414270</v>
      </c>
      <c r="H132">
        <f t="shared" si="8"/>
        <v>5000</v>
      </c>
      <c r="I132">
        <f t="shared" si="25"/>
        <v>409270</v>
      </c>
      <c r="J132" s="11">
        <f t="shared" si="9"/>
        <v>0.91839999999999999</v>
      </c>
    </row>
    <row r="133" spans="1:10">
      <c r="A133" s="8">
        <v>41883</v>
      </c>
      <c r="B133">
        <f>SUMIF(利用履歴!$C$2:$C$48,"="&amp;定額コース支払!A133,利用履歴!$B$2:$B$48)</f>
        <v>0</v>
      </c>
      <c r="C133">
        <f t="shared" si="21"/>
        <v>409270</v>
      </c>
      <c r="D133" s="9">
        <f t="shared" si="22"/>
        <v>31</v>
      </c>
      <c r="E133" s="12">
        <f t="shared" si="12"/>
        <v>1.1210958904109591E-2</v>
      </c>
      <c r="F133">
        <f t="shared" si="23"/>
        <v>4588</v>
      </c>
      <c r="G133">
        <f t="shared" si="24"/>
        <v>413858</v>
      </c>
      <c r="H133">
        <f t="shared" si="8"/>
        <v>5000</v>
      </c>
      <c r="I133">
        <f t="shared" si="25"/>
        <v>408858</v>
      </c>
      <c r="J133" s="11">
        <f t="shared" si="9"/>
        <v>0.91759999999999997</v>
      </c>
    </row>
    <row r="134" spans="1:10">
      <c r="A134" s="8">
        <v>41913</v>
      </c>
      <c r="B134">
        <f>SUMIF(利用履歴!$C$2:$C$48,"="&amp;定額コース支払!A134,利用履歴!$B$2:$B$48)</f>
        <v>0</v>
      </c>
      <c r="C134">
        <f t="shared" si="21"/>
        <v>408858</v>
      </c>
      <c r="D134" s="9">
        <f t="shared" si="22"/>
        <v>30</v>
      </c>
      <c r="E134" s="12">
        <f t="shared" si="12"/>
        <v>1.084931506849315E-2</v>
      </c>
      <c r="F134">
        <f t="shared" si="23"/>
        <v>4435</v>
      </c>
      <c r="G134">
        <f t="shared" si="24"/>
        <v>413293</v>
      </c>
      <c r="H134">
        <f t="shared" ref="H134:H197" si="26">IF(G134&lt;$B$2,G134,$B$2)</f>
        <v>5000</v>
      </c>
      <c r="I134">
        <f t="shared" si="25"/>
        <v>408293</v>
      </c>
      <c r="J134" s="11">
        <f t="shared" ref="J134:J197" si="27">IF(H134=0,"-",F134/H134)</f>
        <v>0.88700000000000001</v>
      </c>
    </row>
    <row r="135" spans="1:10">
      <c r="A135" s="8">
        <v>41944</v>
      </c>
      <c r="B135">
        <f>SUMIF(利用履歴!$C$2:$C$48,"="&amp;定額コース支払!A135,利用履歴!$B$2:$B$48)</f>
        <v>0</v>
      </c>
      <c r="C135">
        <f t="shared" si="21"/>
        <v>408293</v>
      </c>
      <c r="D135" s="9">
        <f t="shared" si="22"/>
        <v>31</v>
      </c>
      <c r="E135" s="12">
        <f t="shared" ref="E135:E198" si="28">$B$1*D135/365</f>
        <v>1.1210958904109591E-2</v>
      </c>
      <c r="F135">
        <f t="shared" si="23"/>
        <v>4577</v>
      </c>
      <c r="G135">
        <f t="shared" si="24"/>
        <v>412870</v>
      </c>
      <c r="H135">
        <f t="shared" si="26"/>
        <v>5000</v>
      </c>
      <c r="I135">
        <f t="shared" si="25"/>
        <v>407870</v>
      </c>
      <c r="J135" s="11">
        <f t="shared" si="27"/>
        <v>0.91539999999999999</v>
      </c>
    </row>
    <row r="136" spans="1:10">
      <c r="A136" s="8">
        <v>41974</v>
      </c>
      <c r="B136">
        <f>SUMIF(利用履歴!$C$2:$C$48,"="&amp;定額コース支払!A136,利用履歴!$B$2:$B$48)</f>
        <v>0</v>
      </c>
      <c r="C136">
        <f t="shared" si="21"/>
        <v>407870</v>
      </c>
      <c r="D136" s="9">
        <f t="shared" si="22"/>
        <v>30</v>
      </c>
      <c r="E136" s="12">
        <f t="shared" si="28"/>
        <v>1.084931506849315E-2</v>
      </c>
      <c r="F136">
        <f t="shared" si="23"/>
        <v>4425</v>
      </c>
      <c r="G136">
        <f t="shared" si="24"/>
        <v>412295</v>
      </c>
      <c r="H136">
        <f t="shared" si="26"/>
        <v>5000</v>
      </c>
      <c r="I136">
        <f t="shared" si="25"/>
        <v>407295</v>
      </c>
      <c r="J136" s="11">
        <f t="shared" si="27"/>
        <v>0.88500000000000001</v>
      </c>
    </row>
    <row r="137" spans="1:10">
      <c r="A137" s="8">
        <v>42005</v>
      </c>
      <c r="B137">
        <f>SUMIF(利用履歴!$C$2:$C$48,"="&amp;定額コース支払!A137,利用履歴!$B$2:$B$48)</f>
        <v>0</v>
      </c>
      <c r="C137">
        <f t="shared" si="21"/>
        <v>407295</v>
      </c>
      <c r="D137" s="9">
        <f t="shared" si="22"/>
        <v>31</v>
      </c>
      <c r="E137" s="12">
        <f t="shared" si="28"/>
        <v>1.1210958904109591E-2</v>
      </c>
      <c r="F137">
        <f t="shared" si="23"/>
        <v>4566</v>
      </c>
      <c r="G137">
        <f t="shared" si="24"/>
        <v>411861</v>
      </c>
      <c r="H137">
        <f t="shared" si="26"/>
        <v>5000</v>
      </c>
      <c r="I137">
        <f t="shared" si="25"/>
        <v>406861</v>
      </c>
      <c r="J137" s="11">
        <f t="shared" si="27"/>
        <v>0.91320000000000001</v>
      </c>
    </row>
    <row r="138" spans="1:10">
      <c r="A138" s="8">
        <v>42036</v>
      </c>
      <c r="B138">
        <f>SUMIF(利用履歴!$C$2:$C$48,"="&amp;定額コース支払!A138,利用履歴!$B$2:$B$48)</f>
        <v>0</v>
      </c>
      <c r="C138">
        <f t="shared" si="21"/>
        <v>406861</v>
      </c>
      <c r="D138" s="9">
        <f t="shared" si="22"/>
        <v>31</v>
      </c>
      <c r="E138" s="12">
        <f t="shared" si="28"/>
        <v>1.1210958904109591E-2</v>
      </c>
      <c r="F138">
        <f t="shared" si="23"/>
        <v>4561</v>
      </c>
      <c r="G138">
        <f t="shared" si="24"/>
        <v>411422</v>
      </c>
      <c r="H138">
        <f t="shared" si="26"/>
        <v>5000</v>
      </c>
      <c r="I138">
        <f t="shared" si="25"/>
        <v>406422</v>
      </c>
      <c r="J138" s="11">
        <f t="shared" si="27"/>
        <v>0.91220000000000001</v>
      </c>
    </row>
    <row r="139" spans="1:10">
      <c r="A139" s="8">
        <v>42064</v>
      </c>
      <c r="B139">
        <f>SUMIF(利用履歴!$C$2:$C$48,"="&amp;定額コース支払!A139,利用履歴!$B$2:$B$48)</f>
        <v>0</v>
      </c>
      <c r="C139">
        <f t="shared" si="21"/>
        <v>406422</v>
      </c>
      <c r="D139" s="9">
        <f t="shared" si="22"/>
        <v>28</v>
      </c>
      <c r="E139" s="12">
        <f t="shared" si="28"/>
        <v>1.0126027397260274E-2</v>
      </c>
      <c r="F139">
        <f t="shared" si="23"/>
        <v>4115</v>
      </c>
      <c r="G139">
        <f t="shared" si="24"/>
        <v>410537</v>
      </c>
      <c r="H139">
        <f t="shared" si="26"/>
        <v>5000</v>
      </c>
      <c r="I139">
        <f t="shared" si="25"/>
        <v>405537</v>
      </c>
      <c r="J139" s="11">
        <f t="shared" si="27"/>
        <v>0.82299999999999995</v>
      </c>
    </row>
    <row r="140" spans="1:10">
      <c r="A140" s="8">
        <v>42095</v>
      </c>
      <c r="B140">
        <f>SUMIF(利用履歴!$C$2:$C$48,"="&amp;定額コース支払!A140,利用履歴!$B$2:$B$48)</f>
        <v>0</v>
      </c>
      <c r="C140">
        <f t="shared" si="21"/>
        <v>405537</v>
      </c>
      <c r="D140" s="9">
        <f t="shared" si="22"/>
        <v>31</v>
      </c>
      <c r="E140" s="12">
        <f t="shared" si="28"/>
        <v>1.1210958904109591E-2</v>
      </c>
      <c r="F140">
        <f t="shared" si="23"/>
        <v>4546</v>
      </c>
      <c r="G140">
        <f t="shared" si="24"/>
        <v>410083</v>
      </c>
      <c r="H140">
        <f t="shared" si="26"/>
        <v>5000</v>
      </c>
      <c r="I140">
        <f t="shared" si="25"/>
        <v>405083</v>
      </c>
      <c r="J140" s="11">
        <f t="shared" si="27"/>
        <v>0.90920000000000001</v>
      </c>
    </row>
    <row r="141" spans="1:10">
      <c r="A141" s="8">
        <v>42125</v>
      </c>
      <c r="B141">
        <f>SUMIF(利用履歴!$C$2:$C$48,"="&amp;定額コース支払!A141,利用履歴!$B$2:$B$48)</f>
        <v>0</v>
      </c>
      <c r="C141">
        <f t="shared" si="21"/>
        <v>405083</v>
      </c>
      <c r="D141" s="9">
        <f t="shared" si="22"/>
        <v>30</v>
      </c>
      <c r="E141" s="12">
        <f t="shared" si="28"/>
        <v>1.084931506849315E-2</v>
      </c>
      <c r="F141">
        <f t="shared" si="23"/>
        <v>4394</v>
      </c>
      <c r="G141">
        <f t="shared" si="24"/>
        <v>409477</v>
      </c>
      <c r="H141">
        <f t="shared" si="26"/>
        <v>5000</v>
      </c>
      <c r="I141">
        <f t="shared" si="25"/>
        <v>404477</v>
      </c>
      <c r="J141" s="11">
        <f t="shared" si="27"/>
        <v>0.87880000000000003</v>
      </c>
    </row>
    <row r="142" spans="1:10">
      <c r="A142" s="8">
        <v>42156</v>
      </c>
      <c r="B142">
        <f>SUMIF(利用履歴!$C$2:$C$48,"="&amp;定額コース支払!A142,利用履歴!$B$2:$B$48)</f>
        <v>0</v>
      </c>
      <c r="C142">
        <f t="shared" si="21"/>
        <v>404477</v>
      </c>
      <c r="D142" s="9">
        <f t="shared" si="22"/>
        <v>31</v>
      </c>
      <c r="E142" s="12">
        <f t="shared" si="28"/>
        <v>1.1210958904109591E-2</v>
      </c>
      <c r="F142">
        <f t="shared" si="23"/>
        <v>4534</v>
      </c>
      <c r="G142">
        <f t="shared" si="24"/>
        <v>409011</v>
      </c>
      <c r="H142">
        <f t="shared" si="26"/>
        <v>5000</v>
      </c>
      <c r="I142">
        <f t="shared" si="25"/>
        <v>404011</v>
      </c>
      <c r="J142" s="11">
        <f t="shared" si="27"/>
        <v>0.90680000000000005</v>
      </c>
    </row>
    <row r="143" spans="1:10">
      <c r="A143" s="8">
        <v>42186</v>
      </c>
      <c r="B143">
        <f>SUMIF(利用履歴!$C$2:$C$48,"="&amp;定額コース支払!A143,利用履歴!$B$2:$B$48)</f>
        <v>0</v>
      </c>
      <c r="C143">
        <f t="shared" si="21"/>
        <v>404011</v>
      </c>
      <c r="D143" s="9">
        <f t="shared" si="22"/>
        <v>30</v>
      </c>
      <c r="E143" s="12">
        <f t="shared" si="28"/>
        <v>1.084931506849315E-2</v>
      </c>
      <c r="F143">
        <f t="shared" si="23"/>
        <v>4383</v>
      </c>
      <c r="G143">
        <f t="shared" si="24"/>
        <v>408394</v>
      </c>
      <c r="H143">
        <f t="shared" si="26"/>
        <v>5000</v>
      </c>
      <c r="I143">
        <f t="shared" si="25"/>
        <v>403394</v>
      </c>
      <c r="J143" s="11">
        <f t="shared" si="27"/>
        <v>0.87660000000000005</v>
      </c>
    </row>
    <row r="144" spans="1:10">
      <c r="A144" s="8">
        <v>42217</v>
      </c>
      <c r="B144">
        <f>SUMIF(利用履歴!$C$2:$C$48,"="&amp;定額コース支払!A144,利用履歴!$B$2:$B$48)</f>
        <v>0</v>
      </c>
      <c r="C144">
        <f t="shared" si="21"/>
        <v>403394</v>
      </c>
      <c r="D144" s="9">
        <f t="shared" si="22"/>
        <v>31</v>
      </c>
      <c r="E144" s="12">
        <f t="shared" si="28"/>
        <v>1.1210958904109591E-2</v>
      </c>
      <c r="F144">
        <f t="shared" si="23"/>
        <v>4522</v>
      </c>
      <c r="G144">
        <f t="shared" si="24"/>
        <v>407916</v>
      </c>
      <c r="H144">
        <f t="shared" si="26"/>
        <v>5000</v>
      </c>
      <c r="I144">
        <f t="shared" si="25"/>
        <v>402916</v>
      </c>
      <c r="J144" s="11">
        <f t="shared" si="27"/>
        <v>0.90439999999999998</v>
      </c>
    </row>
    <row r="145" spans="1:10">
      <c r="A145" s="8">
        <v>42248</v>
      </c>
      <c r="B145">
        <f>SUMIF(利用履歴!$C$2:$C$48,"="&amp;定額コース支払!A145,利用履歴!$B$2:$B$48)</f>
        <v>0</v>
      </c>
      <c r="C145">
        <f t="shared" si="21"/>
        <v>402916</v>
      </c>
      <c r="D145" s="9">
        <f t="shared" si="22"/>
        <v>31</v>
      </c>
      <c r="E145" s="12">
        <f t="shared" si="28"/>
        <v>1.1210958904109591E-2</v>
      </c>
      <c r="F145">
        <f t="shared" si="23"/>
        <v>4517</v>
      </c>
      <c r="G145">
        <f t="shared" si="24"/>
        <v>407433</v>
      </c>
      <c r="H145">
        <f t="shared" si="26"/>
        <v>5000</v>
      </c>
      <c r="I145">
        <f t="shared" si="25"/>
        <v>402433</v>
      </c>
      <c r="J145" s="11">
        <f t="shared" si="27"/>
        <v>0.90339999999999998</v>
      </c>
    </row>
    <row r="146" spans="1:10">
      <c r="A146" s="8">
        <v>42278</v>
      </c>
      <c r="B146">
        <f>SUMIF(利用履歴!$C$2:$C$48,"="&amp;定額コース支払!A146,利用履歴!$B$2:$B$48)</f>
        <v>0</v>
      </c>
      <c r="C146">
        <f t="shared" si="21"/>
        <v>402433</v>
      </c>
      <c r="D146" s="9">
        <f t="shared" si="22"/>
        <v>30</v>
      </c>
      <c r="E146" s="12">
        <f t="shared" si="28"/>
        <v>1.084931506849315E-2</v>
      </c>
      <c r="F146">
        <f t="shared" si="23"/>
        <v>4366</v>
      </c>
      <c r="G146">
        <f t="shared" si="24"/>
        <v>406799</v>
      </c>
      <c r="H146">
        <f t="shared" si="26"/>
        <v>5000</v>
      </c>
      <c r="I146">
        <f t="shared" si="25"/>
        <v>401799</v>
      </c>
      <c r="J146" s="11">
        <f t="shared" si="27"/>
        <v>0.87319999999999998</v>
      </c>
    </row>
    <row r="147" spans="1:10">
      <c r="A147" s="8">
        <v>42309</v>
      </c>
      <c r="B147">
        <f>SUMIF(利用履歴!$C$2:$C$48,"="&amp;定額コース支払!A147,利用履歴!$B$2:$B$48)</f>
        <v>0</v>
      </c>
      <c r="C147">
        <f t="shared" si="21"/>
        <v>401799</v>
      </c>
      <c r="D147" s="9">
        <f t="shared" si="22"/>
        <v>31</v>
      </c>
      <c r="E147" s="12">
        <f t="shared" si="28"/>
        <v>1.1210958904109591E-2</v>
      </c>
      <c r="F147">
        <f t="shared" si="23"/>
        <v>4504</v>
      </c>
      <c r="G147">
        <f t="shared" si="24"/>
        <v>406303</v>
      </c>
      <c r="H147">
        <f t="shared" si="26"/>
        <v>5000</v>
      </c>
      <c r="I147">
        <f t="shared" si="25"/>
        <v>401303</v>
      </c>
      <c r="J147" s="11">
        <f t="shared" si="27"/>
        <v>0.90080000000000005</v>
      </c>
    </row>
    <row r="148" spans="1:10">
      <c r="A148" s="8">
        <v>42339</v>
      </c>
      <c r="B148">
        <f>SUMIF(利用履歴!$C$2:$C$48,"="&amp;定額コース支払!A148,利用履歴!$B$2:$B$48)</f>
        <v>0</v>
      </c>
      <c r="C148">
        <f t="shared" si="21"/>
        <v>401303</v>
      </c>
      <c r="D148" s="9">
        <f t="shared" si="22"/>
        <v>30</v>
      </c>
      <c r="E148" s="12">
        <f t="shared" si="28"/>
        <v>1.084931506849315E-2</v>
      </c>
      <c r="F148">
        <f t="shared" si="23"/>
        <v>4353</v>
      </c>
      <c r="G148">
        <f t="shared" si="24"/>
        <v>405656</v>
      </c>
      <c r="H148">
        <f t="shared" si="26"/>
        <v>5000</v>
      </c>
      <c r="I148">
        <f t="shared" si="25"/>
        <v>400656</v>
      </c>
      <c r="J148" s="11">
        <f t="shared" si="27"/>
        <v>0.87060000000000004</v>
      </c>
    </row>
    <row r="149" spans="1:10">
      <c r="A149" s="8">
        <v>42370</v>
      </c>
      <c r="B149">
        <f>SUMIF(利用履歴!$C$2:$C$48,"="&amp;定額コース支払!A149,利用履歴!$B$2:$B$48)</f>
        <v>0</v>
      </c>
      <c r="C149">
        <f t="shared" si="21"/>
        <v>400656</v>
      </c>
      <c r="D149" s="9">
        <f t="shared" si="22"/>
        <v>31</v>
      </c>
      <c r="E149" s="12">
        <f t="shared" si="28"/>
        <v>1.1210958904109591E-2</v>
      </c>
      <c r="F149">
        <f t="shared" si="23"/>
        <v>4491</v>
      </c>
      <c r="G149">
        <f t="shared" si="24"/>
        <v>405147</v>
      </c>
      <c r="H149">
        <f t="shared" si="26"/>
        <v>5000</v>
      </c>
      <c r="I149">
        <f t="shared" si="25"/>
        <v>400147</v>
      </c>
      <c r="J149" s="11">
        <f t="shared" si="27"/>
        <v>0.8982</v>
      </c>
    </row>
    <row r="150" spans="1:10">
      <c r="A150" s="8">
        <v>42401</v>
      </c>
      <c r="B150">
        <f>SUMIF(利用履歴!$C$2:$C$48,"="&amp;定額コース支払!A150,利用履歴!$B$2:$B$48)</f>
        <v>0</v>
      </c>
      <c r="C150">
        <f t="shared" si="21"/>
        <v>400147</v>
      </c>
      <c r="D150" s="9">
        <f t="shared" si="22"/>
        <v>31</v>
      </c>
      <c r="E150" s="12">
        <f t="shared" si="28"/>
        <v>1.1210958904109591E-2</v>
      </c>
      <c r="F150">
        <f t="shared" si="23"/>
        <v>4486</v>
      </c>
      <c r="G150">
        <f t="shared" si="24"/>
        <v>404633</v>
      </c>
      <c r="H150">
        <f t="shared" si="26"/>
        <v>5000</v>
      </c>
      <c r="I150">
        <f t="shared" si="25"/>
        <v>399633</v>
      </c>
      <c r="J150" s="11">
        <f t="shared" si="27"/>
        <v>0.8972</v>
      </c>
    </row>
    <row r="151" spans="1:10">
      <c r="A151" s="8">
        <v>42430</v>
      </c>
      <c r="B151">
        <f>SUMIF(利用履歴!$C$2:$C$48,"="&amp;定額コース支払!A151,利用履歴!$B$2:$B$48)</f>
        <v>0</v>
      </c>
      <c r="C151">
        <f t="shared" si="21"/>
        <v>399633</v>
      </c>
      <c r="D151" s="9">
        <f t="shared" si="22"/>
        <v>29</v>
      </c>
      <c r="E151" s="12">
        <f t="shared" si="28"/>
        <v>1.0487671232876713E-2</v>
      </c>
      <c r="F151">
        <f t="shared" si="23"/>
        <v>4191</v>
      </c>
      <c r="G151">
        <f t="shared" si="24"/>
        <v>403824</v>
      </c>
      <c r="H151">
        <f t="shared" si="26"/>
        <v>5000</v>
      </c>
      <c r="I151">
        <f t="shared" si="25"/>
        <v>398824</v>
      </c>
      <c r="J151" s="11">
        <f t="shared" si="27"/>
        <v>0.83819999999999995</v>
      </c>
    </row>
    <row r="152" spans="1:10">
      <c r="A152" s="8">
        <v>42461</v>
      </c>
      <c r="B152">
        <f>SUMIF(利用履歴!$C$2:$C$48,"="&amp;定額コース支払!A152,利用履歴!$B$2:$B$48)</f>
        <v>0</v>
      </c>
      <c r="C152">
        <f t="shared" si="21"/>
        <v>398824</v>
      </c>
      <c r="D152" s="9">
        <f t="shared" si="22"/>
        <v>31</v>
      </c>
      <c r="E152" s="12">
        <f t="shared" si="28"/>
        <v>1.1210958904109591E-2</v>
      </c>
      <c r="F152">
        <f t="shared" si="23"/>
        <v>4471</v>
      </c>
      <c r="G152">
        <f t="shared" si="24"/>
        <v>403295</v>
      </c>
      <c r="H152">
        <f t="shared" si="26"/>
        <v>5000</v>
      </c>
      <c r="I152">
        <f t="shared" si="25"/>
        <v>398295</v>
      </c>
      <c r="J152" s="11">
        <f t="shared" si="27"/>
        <v>0.89419999999999999</v>
      </c>
    </row>
    <row r="153" spans="1:10">
      <c r="A153" s="8">
        <v>42491</v>
      </c>
      <c r="B153">
        <f>SUMIF(利用履歴!$C$2:$C$48,"="&amp;定額コース支払!A153,利用履歴!$B$2:$B$48)</f>
        <v>0</v>
      </c>
      <c r="C153">
        <f t="shared" si="21"/>
        <v>398295</v>
      </c>
      <c r="D153" s="9">
        <f t="shared" si="22"/>
        <v>30</v>
      </c>
      <c r="E153" s="12">
        <f t="shared" si="28"/>
        <v>1.084931506849315E-2</v>
      </c>
      <c r="F153">
        <f t="shared" si="23"/>
        <v>4321</v>
      </c>
      <c r="G153">
        <f t="shared" si="24"/>
        <v>402616</v>
      </c>
      <c r="H153">
        <f t="shared" si="26"/>
        <v>5000</v>
      </c>
      <c r="I153">
        <f t="shared" si="25"/>
        <v>397616</v>
      </c>
      <c r="J153" s="11">
        <f t="shared" si="27"/>
        <v>0.86419999999999997</v>
      </c>
    </row>
    <row r="154" spans="1:10">
      <c r="A154" s="8">
        <v>42522</v>
      </c>
      <c r="B154">
        <f>SUMIF(利用履歴!$C$2:$C$48,"="&amp;定額コース支払!A154,利用履歴!$B$2:$B$48)</f>
        <v>0</v>
      </c>
      <c r="C154">
        <f t="shared" si="21"/>
        <v>397616</v>
      </c>
      <c r="D154" s="9">
        <f t="shared" si="22"/>
        <v>31</v>
      </c>
      <c r="E154" s="12">
        <f t="shared" si="28"/>
        <v>1.1210958904109591E-2</v>
      </c>
      <c r="F154">
        <f t="shared" si="23"/>
        <v>4457</v>
      </c>
      <c r="G154">
        <f t="shared" si="24"/>
        <v>402073</v>
      </c>
      <c r="H154">
        <f t="shared" si="26"/>
        <v>5000</v>
      </c>
      <c r="I154">
        <f t="shared" si="25"/>
        <v>397073</v>
      </c>
      <c r="J154" s="11">
        <f t="shared" si="27"/>
        <v>0.89139999999999997</v>
      </c>
    </row>
    <row r="155" spans="1:10">
      <c r="A155" s="8">
        <v>42552</v>
      </c>
      <c r="B155">
        <f>SUMIF(利用履歴!$C$2:$C$48,"="&amp;定額コース支払!A155,利用履歴!$B$2:$B$48)</f>
        <v>0</v>
      </c>
      <c r="C155">
        <f t="shared" si="21"/>
        <v>397073</v>
      </c>
      <c r="D155" s="9">
        <f t="shared" si="22"/>
        <v>30</v>
      </c>
      <c r="E155" s="12">
        <f t="shared" si="28"/>
        <v>1.084931506849315E-2</v>
      </c>
      <c r="F155">
        <f t="shared" si="23"/>
        <v>4307</v>
      </c>
      <c r="G155">
        <f t="shared" si="24"/>
        <v>401380</v>
      </c>
      <c r="H155">
        <f t="shared" si="26"/>
        <v>5000</v>
      </c>
      <c r="I155">
        <f t="shared" si="25"/>
        <v>396380</v>
      </c>
      <c r="J155" s="11">
        <f t="shared" si="27"/>
        <v>0.86140000000000005</v>
      </c>
    </row>
    <row r="156" spans="1:10">
      <c r="A156" s="8">
        <v>42583</v>
      </c>
      <c r="B156">
        <f>SUMIF(利用履歴!$C$2:$C$48,"="&amp;定額コース支払!A156,利用履歴!$B$2:$B$48)</f>
        <v>0</v>
      </c>
      <c r="C156">
        <f t="shared" si="21"/>
        <v>396380</v>
      </c>
      <c r="D156" s="9">
        <f t="shared" si="22"/>
        <v>31</v>
      </c>
      <c r="E156" s="12">
        <f t="shared" si="28"/>
        <v>1.1210958904109591E-2</v>
      </c>
      <c r="F156">
        <f t="shared" si="23"/>
        <v>4443</v>
      </c>
      <c r="G156">
        <f t="shared" si="24"/>
        <v>400823</v>
      </c>
      <c r="H156">
        <f t="shared" si="26"/>
        <v>5000</v>
      </c>
      <c r="I156">
        <f t="shared" si="25"/>
        <v>395823</v>
      </c>
      <c r="J156" s="11">
        <f t="shared" si="27"/>
        <v>0.88859999999999995</v>
      </c>
    </row>
    <row r="157" spans="1:10">
      <c r="A157" s="8">
        <v>42614</v>
      </c>
      <c r="B157">
        <f>SUMIF(利用履歴!$C$2:$C$48,"="&amp;定額コース支払!A157,利用履歴!$B$2:$B$48)</f>
        <v>0</v>
      </c>
      <c r="C157">
        <f t="shared" si="21"/>
        <v>395823</v>
      </c>
      <c r="D157" s="9">
        <f t="shared" si="22"/>
        <v>31</v>
      </c>
      <c r="E157" s="12">
        <f t="shared" si="28"/>
        <v>1.1210958904109591E-2</v>
      </c>
      <c r="F157">
        <f t="shared" si="23"/>
        <v>4437</v>
      </c>
      <c r="G157">
        <f t="shared" si="24"/>
        <v>400260</v>
      </c>
      <c r="H157">
        <f t="shared" si="26"/>
        <v>5000</v>
      </c>
      <c r="I157">
        <f t="shared" si="25"/>
        <v>395260</v>
      </c>
      <c r="J157" s="11">
        <f t="shared" si="27"/>
        <v>0.88739999999999997</v>
      </c>
    </row>
    <row r="158" spans="1:10">
      <c r="A158" s="8">
        <v>42644</v>
      </c>
      <c r="B158">
        <f>SUMIF(利用履歴!$C$2:$C$48,"="&amp;定額コース支払!A158,利用履歴!$B$2:$B$48)</f>
        <v>0</v>
      </c>
      <c r="C158">
        <f t="shared" si="21"/>
        <v>395260</v>
      </c>
      <c r="D158" s="9">
        <f t="shared" si="22"/>
        <v>30</v>
      </c>
      <c r="E158" s="12">
        <f t="shared" si="28"/>
        <v>1.084931506849315E-2</v>
      </c>
      <c r="F158">
        <f t="shared" si="23"/>
        <v>4288</v>
      </c>
      <c r="G158">
        <f t="shared" si="24"/>
        <v>399548</v>
      </c>
      <c r="H158">
        <f t="shared" si="26"/>
        <v>5000</v>
      </c>
      <c r="I158">
        <f t="shared" si="25"/>
        <v>394548</v>
      </c>
      <c r="J158" s="11">
        <f t="shared" si="27"/>
        <v>0.85760000000000003</v>
      </c>
    </row>
    <row r="159" spans="1:10">
      <c r="A159" s="8">
        <v>42675</v>
      </c>
      <c r="B159">
        <f>SUMIF(利用履歴!$C$2:$C$48,"="&amp;定額コース支払!A159,利用履歴!$B$2:$B$48)</f>
        <v>0</v>
      </c>
      <c r="C159">
        <f t="shared" si="21"/>
        <v>394548</v>
      </c>
      <c r="D159" s="9">
        <f t="shared" si="22"/>
        <v>31</v>
      </c>
      <c r="E159" s="12">
        <f t="shared" si="28"/>
        <v>1.1210958904109591E-2</v>
      </c>
      <c r="F159">
        <f t="shared" si="23"/>
        <v>4423</v>
      </c>
      <c r="G159">
        <f t="shared" si="24"/>
        <v>398971</v>
      </c>
      <c r="H159">
        <f t="shared" si="26"/>
        <v>5000</v>
      </c>
      <c r="I159">
        <f t="shared" si="25"/>
        <v>393971</v>
      </c>
      <c r="J159" s="11">
        <f t="shared" si="27"/>
        <v>0.88460000000000005</v>
      </c>
    </row>
    <row r="160" spans="1:10">
      <c r="A160" s="8">
        <v>42705</v>
      </c>
      <c r="B160">
        <f>SUMIF(利用履歴!$C$2:$C$48,"="&amp;定額コース支払!A160,利用履歴!$B$2:$B$48)</f>
        <v>0</v>
      </c>
      <c r="C160">
        <f t="shared" si="21"/>
        <v>393971</v>
      </c>
      <c r="D160" s="9">
        <f t="shared" si="22"/>
        <v>30</v>
      </c>
      <c r="E160" s="12">
        <f t="shared" si="28"/>
        <v>1.084931506849315E-2</v>
      </c>
      <c r="F160">
        <f t="shared" si="23"/>
        <v>4274</v>
      </c>
      <c r="G160">
        <f t="shared" si="24"/>
        <v>398245</v>
      </c>
      <c r="H160">
        <f t="shared" si="26"/>
        <v>5000</v>
      </c>
      <c r="I160">
        <f t="shared" si="25"/>
        <v>393245</v>
      </c>
      <c r="J160" s="11">
        <f t="shared" si="27"/>
        <v>0.8548</v>
      </c>
    </row>
    <row r="161" spans="1:10">
      <c r="A161" s="8">
        <v>42736</v>
      </c>
      <c r="B161">
        <f>SUMIF(利用履歴!$C$2:$C$48,"="&amp;定額コース支払!A161,利用履歴!$B$2:$B$48)</f>
        <v>0</v>
      </c>
      <c r="C161">
        <f t="shared" si="21"/>
        <v>393245</v>
      </c>
      <c r="D161" s="9">
        <f t="shared" si="22"/>
        <v>31</v>
      </c>
      <c r="E161" s="12">
        <f t="shared" si="28"/>
        <v>1.1210958904109591E-2</v>
      </c>
      <c r="F161">
        <f t="shared" si="23"/>
        <v>4408</v>
      </c>
      <c r="G161">
        <f t="shared" si="24"/>
        <v>397653</v>
      </c>
      <c r="H161">
        <f t="shared" si="26"/>
        <v>5000</v>
      </c>
      <c r="I161">
        <f t="shared" si="25"/>
        <v>392653</v>
      </c>
      <c r="J161" s="11">
        <f t="shared" si="27"/>
        <v>0.88160000000000005</v>
      </c>
    </row>
    <row r="162" spans="1:10">
      <c r="A162" s="8">
        <v>42767</v>
      </c>
      <c r="B162">
        <f>SUMIF(利用履歴!$C$2:$C$48,"="&amp;定額コース支払!A162,利用履歴!$B$2:$B$48)</f>
        <v>0</v>
      </c>
      <c r="C162">
        <f t="shared" si="21"/>
        <v>392653</v>
      </c>
      <c r="D162" s="9">
        <f t="shared" si="22"/>
        <v>31</v>
      </c>
      <c r="E162" s="12">
        <f t="shared" si="28"/>
        <v>1.1210958904109591E-2</v>
      </c>
      <c r="F162">
        <f t="shared" si="23"/>
        <v>4402</v>
      </c>
      <c r="G162">
        <f t="shared" si="24"/>
        <v>397055</v>
      </c>
      <c r="H162">
        <f t="shared" si="26"/>
        <v>5000</v>
      </c>
      <c r="I162">
        <f t="shared" si="25"/>
        <v>392055</v>
      </c>
      <c r="J162" s="11">
        <f t="shared" si="27"/>
        <v>0.88039999999999996</v>
      </c>
    </row>
    <row r="163" spans="1:10">
      <c r="A163" s="8">
        <v>42795</v>
      </c>
      <c r="B163">
        <f>SUMIF(利用履歴!$C$2:$C$48,"="&amp;定額コース支払!A163,利用履歴!$B$2:$B$48)</f>
        <v>0</v>
      </c>
      <c r="C163">
        <f t="shared" si="21"/>
        <v>392055</v>
      </c>
      <c r="D163" s="9">
        <f t="shared" si="22"/>
        <v>28</v>
      </c>
      <c r="E163" s="12">
        <f t="shared" si="28"/>
        <v>1.0126027397260274E-2</v>
      </c>
      <c r="F163">
        <f t="shared" si="23"/>
        <v>3969</v>
      </c>
      <c r="G163">
        <f t="shared" si="24"/>
        <v>396024</v>
      </c>
      <c r="H163">
        <f t="shared" si="26"/>
        <v>5000</v>
      </c>
      <c r="I163">
        <f t="shared" si="25"/>
        <v>391024</v>
      </c>
      <c r="J163" s="11">
        <f t="shared" si="27"/>
        <v>0.79379999999999995</v>
      </c>
    </row>
    <row r="164" spans="1:10">
      <c r="A164" s="8">
        <v>42826</v>
      </c>
      <c r="B164">
        <f>SUMIF(利用履歴!$C$2:$C$48,"="&amp;定額コース支払!A164,利用履歴!$B$2:$B$48)</f>
        <v>0</v>
      </c>
      <c r="C164">
        <f t="shared" si="21"/>
        <v>391024</v>
      </c>
      <c r="D164" s="9">
        <f t="shared" si="22"/>
        <v>31</v>
      </c>
      <c r="E164" s="12">
        <f t="shared" si="28"/>
        <v>1.1210958904109591E-2</v>
      </c>
      <c r="F164">
        <f t="shared" si="23"/>
        <v>4383</v>
      </c>
      <c r="G164">
        <f t="shared" si="24"/>
        <v>395407</v>
      </c>
      <c r="H164">
        <f t="shared" si="26"/>
        <v>5000</v>
      </c>
      <c r="I164">
        <f t="shared" si="25"/>
        <v>390407</v>
      </c>
      <c r="J164" s="11">
        <f t="shared" si="27"/>
        <v>0.87660000000000005</v>
      </c>
    </row>
    <row r="165" spans="1:10">
      <c r="A165" s="8">
        <v>42856</v>
      </c>
      <c r="B165">
        <f>SUMIF(利用履歴!$C$2:$C$48,"="&amp;定額コース支払!A165,利用履歴!$B$2:$B$48)</f>
        <v>0</v>
      </c>
      <c r="C165">
        <f t="shared" si="21"/>
        <v>390407</v>
      </c>
      <c r="D165" s="9">
        <f t="shared" si="22"/>
        <v>30</v>
      </c>
      <c r="E165" s="12">
        <f t="shared" si="28"/>
        <v>1.084931506849315E-2</v>
      </c>
      <c r="F165">
        <f t="shared" si="23"/>
        <v>4235</v>
      </c>
      <c r="G165">
        <f t="shared" si="24"/>
        <v>394642</v>
      </c>
      <c r="H165">
        <f t="shared" si="26"/>
        <v>5000</v>
      </c>
      <c r="I165">
        <f t="shared" si="25"/>
        <v>389642</v>
      </c>
      <c r="J165" s="11">
        <f t="shared" si="27"/>
        <v>0.84699999999999998</v>
      </c>
    </row>
    <row r="166" spans="1:10">
      <c r="A166" s="8">
        <v>42887</v>
      </c>
      <c r="B166">
        <f>SUMIF(利用履歴!$C$2:$C$48,"="&amp;定額コース支払!A166,利用履歴!$B$2:$B$48)</f>
        <v>0</v>
      </c>
      <c r="C166">
        <f t="shared" si="21"/>
        <v>389642</v>
      </c>
      <c r="D166" s="9">
        <f t="shared" si="22"/>
        <v>31</v>
      </c>
      <c r="E166" s="12">
        <f t="shared" si="28"/>
        <v>1.1210958904109591E-2</v>
      </c>
      <c r="F166">
        <f t="shared" si="23"/>
        <v>4368</v>
      </c>
      <c r="G166">
        <f t="shared" si="24"/>
        <v>394010</v>
      </c>
      <c r="H166">
        <f t="shared" si="26"/>
        <v>5000</v>
      </c>
      <c r="I166">
        <f t="shared" si="25"/>
        <v>389010</v>
      </c>
      <c r="J166" s="11">
        <f t="shared" si="27"/>
        <v>0.87360000000000004</v>
      </c>
    </row>
    <row r="167" spans="1:10">
      <c r="A167" s="8">
        <v>42917</v>
      </c>
      <c r="B167">
        <f>SUMIF(利用履歴!$C$2:$C$48,"="&amp;定額コース支払!A167,利用履歴!$B$2:$B$48)</f>
        <v>0</v>
      </c>
      <c r="C167">
        <f t="shared" si="21"/>
        <v>389010</v>
      </c>
      <c r="D167" s="9">
        <f t="shared" si="22"/>
        <v>30</v>
      </c>
      <c r="E167" s="12">
        <f t="shared" si="28"/>
        <v>1.084931506849315E-2</v>
      </c>
      <c r="F167">
        <f t="shared" si="23"/>
        <v>4220</v>
      </c>
      <c r="G167">
        <f t="shared" si="24"/>
        <v>393230</v>
      </c>
      <c r="H167">
        <f t="shared" si="26"/>
        <v>5000</v>
      </c>
      <c r="I167">
        <f t="shared" si="25"/>
        <v>388230</v>
      </c>
      <c r="J167" s="11">
        <f t="shared" si="27"/>
        <v>0.84399999999999997</v>
      </c>
    </row>
    <row r="168" spans="1:10">
      <c r="A168" s="8">
        <v>42948</v>
      </c>
      <c r="B168">
        <f>SUMIF(利用履歴!$C$2:$C$48,"="&amp;定額コース支払!A168,利用履歴!$B$2:$B$48)</f>
        <v>0</v>
      </c>
      <c r="C168">
        <f t="shared" si="21"/>
        <v>388230</v>
      </c>
      <c r="D168" s="9">
        <f t="shared" si="22"/>
        <v>31</v>
      </c>
      <c r="E168" s="12">
        <f t="shared" si="28"/>
        <v>1.1210958904109591E-2</v>
      </c>
      <c r="F168">
        <f t="shared" si="23"/>
        <v>4352</v>
      </c>
      <c r="G168">
        <f t="shared" si="24"/>
        <v>392582</v>
      </c>
      <c r="H168">
        <f t="shared" si="26"/>
        <v>5000</v>
      </c>
      <c r="I168">
        <f t="shared" si="25"/>
        <v>387582</v>
      </c>
      <c r="J168" s="11">
        <f t="shared" si="27"/>
        <v>0.87039999999999995</v>
      </c>
    </row>
    <row r="169" spans="1:10">
      <c r="A169" s="8">
        <v>42979</v>
      </c>
      <c r="B169">
        <f>SUMIF(利用履歴!$C$2:$C$48,"="&amp;定額コース支払!A169,利用履歴!$B$2:$B$48)</f>
        <v>0</v>
      </c>
      <c r="C169">
        <f t="shared" si="21"/>
        <v>387582</v>
      </c>
      <c r="D169" s="9">
        <f t="shared" si="22"/>
        <v>31</v>
      </c>
      <c r="E169" s="12">
        <f t="shared" si="28"/>
        <v>1.1210958904109591E-2</v>
      </c>
      <c r="F169">
        <f t="shared" si="23"/>
        <v>4345</v>
      </c>
      <c r="G169">
        <f t="shared" si="24"/>
        <v>391927</v>
      </c>
      <c r="H169">
        <f t="shared" si="26"/>
        <v>5000</v>
      </c>
      <c r="I169">
        <f t="shared" si="25"/>
        <v>386927</v>
      </c>
      <c r="J169" s="11">
        <f t="shared" si="27"/>
        <v>0.86899999999999999</v>
      </c>
    </row>
    <row r="170" spans="1:10">
      <c r="A170" s="8">
        <v>43009</v>
      </c>
      <c r="B170">
        <f>SUMIF(利用履歴!$C$2:$C$48,"="&amp;定額コース支払!A170,利用履歴!$B$2:$B$48)</f>
        <v>0</v>
      </c>
      <c r="C170">
        <f t="shared" si="21"/>
        <v>386927</v>
      </c>
      <c r="D170" s="9">
        <f t="shared" si="22"/>
        <v>30</v>
      </c>
      <c r="E170" s="12">
        <f t="shared" si="28"/>
        <v>1.084931506849315E-2</v>
      </c>
      <c r="F170">
        <f t="shared" si="23"/>
        <v>4197</v>
      </c>
      <c r="G170">
        <f t="shared" si="24"/>
        <v>391124</v>
      </c>
      <c r="H170">
        <f t="shared" si="26"/>
        <v>5000</v>
      </c>
      <c r="I170">
        <f t="shared" si="25"/>
        <v>386124</v>
      </c>
      <c r="J170" s="11">
        <f t="shared" si="27"/>
        <v>0.83940000000000003</v>
      </c>
    </row>
    <row r="171" spans="1:10">
      <c r="A171" s="8">
        <v>43040</v>
      </c>
      <c r="B171">
        <f>SUMIF(利用履歴!$C$2:$C$48,"="&amp;定額コース支払!A171,利用履歴!$B$2:$B$48)</f>
        <v>0</v>
      </c>
      <c r="C171">
        <f t="shared" si="21"/>
        <v>386124</v>
      </c>
      <c r="D171" s="9">
        <f t="shared" si="22"/>
        <v>31</v>
      </c>
      <c r="E171" s="12">
        <f t="shared" si="28"/>
        <v>1.1210958904109591E-2</v>
      </c>
      <c r="F171">
        <f t="shared" si="23"/>
        <v>4328</v>
      </c>
      <c r="G171">
        <f t="shared" si="24"/>
        <v>390452</v>
      </c>
      <c r="H171">
        <f t="shared" si="26"/>
        <v>5000</v>
      </c>
      <c r="I171">
        <f t="shared" si="25"/>
        <v>385452</v>
      </c>
      <c r="J171" s="11">
        <f t="shared" si="27"/>
        <v>0.86560000000000004</v>
      </c>
    </row>
    <row r="172" spans="1:10">
      <c r="A172" s="8">
        <v>43070</v>
      </c>
      <c r="B172">
        <f>SUMIF(利用履歴!$C$2:$C$48,"="&amp;定額コース支払!A172,利用履歴!$B$2:$B$48)</f>
        <v>0</v>
      </c>
      <c r="C172">
        <f t="shared" si="21"/>
        <v>385452</v>
      </c>
      <c r="D172" s="9">
        <f t="shared" si="22"/>
        <v>30</v>
      </c>
      <c r="E172" s="12">
        <f t="shared" si="28"/>
        <v>1.084931506849315E-2</v>
      </c>
      <c r="F172">
        <f t="shared" si="23"/>
        <v>4181</v>
      </c>
      <c r="G172">
        <f t="shared" si="24"/>
        <v>389633</v>
      </c>
      <c r="H172">
        <f t="shared" si="26"/>
        <v>5000</v>
      </c>
      <c r="I172">
        <f t="shared" si="25"/>
        <v>384633</v>
      </c>
      <c r="J172" s="11">
        <f t="shared" si="27"/>
        <v>0.83620000000000005</v>
      </c>
    </row>
    <row r="173" spans="1:10">
      <c r="A173" s="8">
        <v>43101</v>
      </c>
      <c r="B173">
        <f>SUMIF(利用履歴!$C$2:$C$48,"="&amp;定額コース支払!A173,利用履歴!$B$2:$B$48)</f>
        <v>0</v>
      </c>
      <c r="C173">
        <f t="shared" si="21"/>
        <v>384633</v>
      </c>
      <c r="D173" s="9">
        <f t="shared" si="22"/>
        <v>31</v>
      </c>
      <c r="E173" s="12">
        <f t="shared" si="28"/>
        <v>1.1210958904109591E-2</v>
      </c>
      <c r="F173">
        <f t="shared" si="23"/>
        <v>4312</v>
      </c>
      <c r="G173">
        <f t="shared" si="24"/>
        <v>388945</v>
      </c>
      <c r="H173">
        <f t="shared" si="26"/>
        <v>5000</v>
      </c>
      <c r="I173">
        <f t="shared" si="25"/>
        <v>383945</v>
      </c>
      <c r="J173" s="11">
        <f t="shared" si="27"/>
        <v>0.86240000000000006</v>
      </c>
    </row>
    <row r="174" spans="1:10">
      <c r="A174" s="8">
        <v>43132</v>
      </c>
      <c r="B174">
        <f>SUMIF(利用履歴!$C$2:$C$48,"="&amp;定額コース支払!A174,利用履歴!$B$2:$B$48)</f>
        <v>0</v>
      </c>
      <c r="C174">
        <f t="shared" si="21"/>
        <v>383945</v>
      </c>
      <c r="D174" s="9">
        <f t="shared" si="22"/>
        <v>31</v>
      </c>
      <c r="E174" s="12">
        <f t="shared" si="28"/>
        <v>1.1210958904109591E-2</v>
      </c>
      <c r="F174">
        <f t="shared" si="23"/>
        <v>4304</v>
      </c>
      <c r="G174">
        <f t="shared" si="24"/>
        <v>388249</v>
      </c>
      <c r="H174">
        <f t="shared" si="26"/>
        <v>5000</v>
      </c>
      <c r="I174">
        <f t="shared" si="25"/>
        <v>383249</v>
      </c>
      <c r="J174" s="11">
        <f t="shared" si="27"/>
        <v>0.86080000000000001</v>
      </c>
    </row>
    <row r="175" spans="1:10">
      <c r="A175" s="8">
        <v>43160</v>
      </c>
      <c r="B175">
        <f>SUMIF(利用履歴!$C$2:$C$48,"="&amp;定額コース支払!A175,利用履歴!$B$2:$B$48)</f>
        <v>0</v>
      </c>
      <c r="C175">
        <f t="shared" si="21"/>
        <v>383249</v>
      </c>
      <c r="D175" s="9">
        <f t="shared" si="22"/>
        <v>28</v>
      </c>
      <c r="E175" s="12">
        <f t="shared" si="28"/>
        <v>1.0126027397260274E-2</v>
      </c>
      <c r="F175">
        <f t="shared" si="23"/>
        <v>3880</v>
      </c>
      <c r="G175">
        <f t="shared" si="24"/>
        <v>387129</v>
      </c>
      <c r="H175">
        <f t="shared" si="26"/>
        <v>5000</v>
      </c>
      <c r="I175">
        <f t="shared" si="25"/>
        <v>382129</v>
      </c>
      <c r="J175" s="11">
        <f t="shared" si="27"/>
        <v>0.77600000000000002</v>
      </c>
    </row>
    <row r="176" spans="1:10">
      <c r="A176" s="8">
        <v>43191</v>
      </c>
      <c r="B176">
        <f>SUMIF(利用履歴!$C$2:$C$48,"="&amp;定額コース支払!A176,利用履歴!$B$2:$B$48)</f>
        <v>0</v>
      </c>
      <c r="C176">
        <f t="shared" si="21"/>
        <v>382129</v>
      </c>
      <c r="D176" s="9">
        <f t="shared" si="22"/>
        <v>31</v>
      </c>
      <c r="E176" s="12">
        <f t="shared" si="28"/>
        <v>1.1210958904109591E-2</v>
      </c>
      <c r="F176">
        <f t="shared" si="23"/>
        <v>4284</v>
      </c>
      <c r="G176">
        <f t="shared" si="24"/>
        <v>386413</v>
      </c>
      <c r="H176">
        <f t="shared" si="26"/>
        <v>5000</v>
      </c>
      <c r="I176">
        <f t="shared" si="25"/>
        <v>381413</v>
      </c>
      <c r="J176" s="11">
        <f t="shared" si="27"/>
        <v>0.85680000000000001</v>
      </c>
    </row>
    <row r="177" spans="1:10">
      <c r="A177" s="8">
        <v>43221</v>
      </c>
      <c r="B177">
        <f>SUMIF(利用履歴!$C$2:$C$48,"="&amp;定額コース支払!A177,利用履歴!$B$2:$B$48)</f>
        <v>0</v>
      </c>
      <c r="C177">
        <f t="shared" si="21"/>
        <v>381413</v>
      </c>
      <c r="D177" s="9">
        <f t="shared" si="22"/>
        <v>30</v>
      </c>
      <c r="E177" s="12">
        <f t="shared" si="28"/>
        <v>1.084931506849315E-2</v>
      </c>
      <c r="F177">
        <f t="shared" si="23"/>
        <v>4138</v>
      </c>
      <c r="G177">
        <f t="shared" si="24"/>
        <v>385551</v>
      </c>
      <c r="H177">
        <f t="shared" si="26"/>
        <v>5000</v>
      </c>
      <c r="I177">
        <f t="shared" si="25"/>
        <v>380551</v>
      </c>
      <c r="J177" s="11">
        <f t="shared" si="27"/>
        <v>0.8276</v>
      </c>
    </row>
    <row r="178" spans="1:10">
      <c r="A178" s="8">
        <v>43252</v>
      </c>
      <c r="B178">
        <f>SUMIF(利用履歴!$C$2:$C$48,"="&amp;定額コース支払!A178,利用履歴!$B$2:$B$48)</f>
        <v>0</v>
      </c>
      <c r="C178">
        <f t="shared" si="21"/>
        <v>380551</v>
      </c>
      <c r="D178" s="9">
        <f t="shared" si="22"/>
        <v>31</v>
      </c>
      <c r="E178" s="12">
        <f t="shared" si="28"/>
        <v>1.1210958904109591E-2</v>
      </c>
      <c r="F178">
        <f t="shared" si="23"/>
        <v>4266</v>
      </c>
      <c r="G178">
        <f t="shared" si="24"/>
        <v>384817</v>
      </c>
      <c r="H178">
        <f t="shared" si="26"/>
        <v>5000</v>
      </c>
      <c r="I178">
        <f t="shared" si="25"/>
        <v>379817</v>
      </c>
      <c r="J178" s="11">
        <f t="shared" si="27"/>
        <v>0.85319999999999996</v>
      </c>
    </row>
    <row r="179" spans="1:10">
      <c r="A179" s="8">
        <v>43282</v>
      </c>
      <c r="B179">
        <f>SUMIF(利用履歴!$C$2:$C$48,"="&amp;定額コース支払!A179,利用履歴!$B$2:$B$48)</f>
        <v>0</v>
      </c>
      <c r="C179">
        <f t="shared" si="21"/>
        <v>379817</v>
      </c>
      <c r="D179" s="9">
        <f t="shared" si="22"/>
        <v>30</v>
      </c>
      <c r="E179" s="12">
        <f t="shared" si="28"/>
        <v>1.084931506849315E-2</v>
      </c>
      <c r="F179">
        <f t="shared" si="23"/>
        <v>4120</v>
      </c>
      <c r="G179">
        <f t="shared" si="24"/>
        <v>383937</v>
      </c>
      <c r="H179">
        <f t="shared" si="26"/>
        <v>5000</v>
      </c>
      <c r="I179">
        <f t="shared" si="25"/>
        <v>378937</v>
      </c>
      <c r="J179" s="11">
        <f t="shared" si="27"/>
        <v>0.82399999999999995</v>
      </c>
    </row>
    <row r="180" spans="1:10">
      <c r="A180" s="8">
        <v>43313</v>
      </c>
      <c r="B180">
        <f>SUMIF(利用履歴!$C$2:$C$48,"="&amp;定額コース支払!A180,利用履歴!$B$2:$B$48)</f>
        <v>0</v>
      </c>
      <c r="C180">
        <f t="shared" si="21"/>
        <v>378937</v>
      </c>
      <c r="D180" s="9">
        <f t="shared" si="22"/>
        <v>31</v>
      </c>
      <c r="E180" s="12">
        <f t="shared" si="28"/>
        <v>1.1210958904109591E-2</v>
      </c>
      <c r="F180">
        <f t="shared" si="23"/>
        <v>4248</v>
      </c>
      <c r="G180">
        <f t="shared" si="24"/>
        <v>383185</v>
      </c>
      <c r="H180">
        <f t="shared" si="26"/>
        <v>5000</v>
      </c>
      <c r="I180">
        <f t="shared" si="25"/>
        <v>378185</v>
      </c>
      <c r="J180" s="11">
        <f t="shared" si="27"/>
        <v>0.84960000000000002</v>
      </c>
    </row>
    <row r="181" spans="1:10">
      <c r="A181" s="8">
        <v>43344</v>
      </c>
      <c r="B181">
        <f>SUMIF(利用履歴!$C$2:$C$48,"="&amp;定額コース支払!A181,利用履歴!$B$2:$B$48)</f>
        <v>0</v>
      </c>
      <c r="C181">
        <f t="shared" si="21"/>
        <v>378185</v>
      </c>
      <c r="D181" s="9">
        <f t="shared" si="22"/>
        <v>31</v>
      </c>
      <c r="E181" s="12">
        <f t="shared" si="28"/>
        <v>1.1210958904109591E-2</v>
      </c>
      <c r="F181">
        <f t="shared" si="23"/>
        <v>4239</v>
      </c>
      <c r="G181">
        <f t="shared" si="24"/>
        <v>382424</v>
      </c>
      <c r="H181">
        <f t="shared" si="26"/>
        <v>5000</v>
      </c>
      <c r="I181">
        <f t="shared" si="25"/>
        <v>377424</v>
      </c>
      <c r="J181" s="11">
        <f t="shared" si="27"/>
        <v>0.8478</v>
      </c>
    </row>
    <row r="182" spans="1:10">
      <c r="A182" s="8">
        <v>43374</v>
      </c>
      <c r="B182">
        <f>SUMIF(利用履歴!$C$2:$C$48,"="&amp;定額コース支払!A182,利用履歴!$B$2:$B$48)</f>
        <v>0</v>
      </c>
      <c r="C182">
        <f t="shared" si="21"/>
        <v>377424</v>
      </c>
      <c r="D182" s="9">
        <f t="shared" si="22"/>
        <v>30</v>
      </c>
      <c r="E182" s="12">
        <f t="shared" si="28"/>
        <v>1.084931506849315E-2</v>
      </c>
      <c r="F182">
        <f t="shared" si="23"/>
        <v>4094</v>
      </c>
      <c r="G182">
        <f t="shared" si="24"/>
        <v>381518</v>
      </c>
      <c r="H182">
        <f t="shared" si="26"/>
        <v>5000</v>
      </c>
      <c r="I182">
        <f t="shared" si="25"/>
        <v>376518</v>
      </c>
      <c r="J182" s="11">
        <f t="shared" si="27"/>
        <v>0.81879999999999997</v>
      </c>
    </row>
    <row r="183" spans="1:10">
      <c r="A183" s="8">
        <v>43405</v>
      </c>
      <c r="B183">
        <f>SUMIF(利用履歴!$C$2:$C$48,"="&amp;定額コース支払!A183,利用履歴!$B$2:$B$48)</f>
        <v>0</v>
      </c>
      <c r="C183">
        <f t="shared" si="21"/>
        <v>376518</v>
      </c>
      <c r="D183" s="9">
        <f t="shared" si="22"/>
        <v>31</v>
      </c>
      <c r="E183" s="12">
        <f t="shared" si="28"/>
        <v>1.1210958904109591E-2</v>
      </c>
      <c r="F183">
        <f t="shared" si="23"/>
        <v>4221</v>
      </c>
      <c r="G183">
        <f t="shared" si="24"/>
        <v>380739</v>
      </c>
      <c r="H183">
        <f t="shared" si="26"/>
        <v>5000</v>
      </c>
      <c r="I183">
        <f t="shared" si="25"/>
        <v>375739</v>
      </c>
      <c r="J183" s="11">
        <f t="shared" si="27"/>
        <v>0.84419999999999995</v>
      </c>
    </row>
    <row r="184" spans="1:10">
      <c r="A184" s="8">
        <v>43435</v>
      </c>
      <c r="B184">
        <f>SUMIF(利用履歴!$C$2:$C$48,"="&amp;定額コース支払!A184,利用履歴!$B$2:$B$48)</f>
        <v>0</v>
      </c>
      <c r="C184">
        <f t="shared" si="21"/>
        <v>375739</v>
      </c>
      <c r="D184" s="9">
        <f t="shared" si="22"/>
        <v>30</v>
      </c>
      <c r="E184" s="12">
        <f t="shared" si="28"/>
        <v>1.084931506849315E-2</v>
      </c>
      <c r="F184">
        <f t="shared" si="23"/>
        <v>4076</v>
      </c>
      <c r="G184">
        <f t="shared" si="24"/>
        <v>379815</v>
      </c>
      <c r="H184">
        <f t="shared" si="26"/>
        <v>5000</v>
      </c>
      <c r="I184">
        <f t="shared" si="25"/>
        <v>374815</v>
      </c>
      <c r="J184" s="11">
        <f t="shared" si="27"/>
        <v>0.81520000000000004</v>
      </c>
    </row>
    <row r="185" spans="1:10">
      <c r="A185" s="8">
        <v>43466</v>
      </c>
      <c r="B185">
        <f>SUMIF(利用履歴!$C$2:$C$48,"="&amp;定額コース支払!A185,利用履歴!$B$2:$B$48)</f>
        <v>0</v>
      </c>
      <c r="C185">
        <f t="shared" si="21"/>
        <v>374815</v>
      </c>
      <c r="D185" s="9">
        <f t="shared" si="22"/>
        <v>31</v>
      </c>
      <c r="E185" s="12">
        <f t="shared" si="28"/>
        <v>1.1210958904109591E-2</v>
      </c>
      <c r="F185">
        <f t="shared" si="23"/>
        <v>4202</v>
      </c>
      <c r="G185">
        <f t="shared" si="24"/>
        <v>379017</v>
      </c>
      <c r="H185">
        <f t="shared" si="26"/>
        <v>5000</v>
      </c>
      <c r="I185">
        <f t="shared" si="25"/>
        <v>374017</v>
      </c>
      <c r="J185" s="11">
        <f t="shared" si="27"/>
        <v>0.84040000000000004</v>
      </c>
    </row>
    <row r="186" spans="1:10">
      <c r="A186" s="8">
        <v>43497</v>
      </c>
      <c r="B186">
        <f>SUMIF(利用履歴!$C$2:$C$48,"="&amp;定額コース支払!A186,利用履歴!$B$2:$B$48)</f>
        <v>0</v>
      </c>
      <c r="C186">
        <f t="shared" si="21"/>
        <v>374017</v>
      </c>
      <c r="D186" s="9">
        <f t="shared" si="22"/>
        <v>31</v>
      </c>
      <c r="E186" s="12">
        <f t="shared" si="28"/>
        <v>1.1210958904109591E-2</v>
      </c>
      <c r="F186">
        <f t="shared" si="23"/>
        <v>4193</v>
      </c>
      <c r="G186">
        <f t="shared" si="24"/>
        <v>378210</v>
      </c>
      <c r="H186">
        <f t="shared" si="26"/>
        <v>5000</v>
      </c>
      <c r="I186">
        <f t="shared" si="25"/>
        <v>373210</v>
      </c>
      <c r="J186" s="11">
        <f t="shared" si="27"/>
        <v>0.83860000000000001</v>
      </c>
    </row>
    <row r="187" spans="1:10">
      <c r="A187" s="8">
        <v>43525</v>
      </c>
      <c r="B187">
        <f>SUMIF(利用履歴!$C$2:$C$48,"="&amp;定額コース支払!A187,利用履歴!$B$2:$B$48)</f>
        <v>0</v>
      </c>
      <c r="C187">
        <f t="shared" si="21"/>
        <v>373210</v>
      </c>
      <c r="D187" s="9">
        <f t="shared" si="22"/>
        <v>28</v>
      </c>
      <c r="E187" s="12">
        <f t="shared" si="28"/>
        <v>1.0126027397260274E-2</v>
      </c>
      <c r="F187">
        <f t="shared" si="23"/>
        <v>3779</v>
      </c>
      <c r="G187">
        <f t="shared" si="24"/>
        <v>376989</v>
      </c>
      <c r="H187">
        <f t="shared" si="26"/>
        <v>5000</v>
      </c>
      <c r="I187">
        <f t="shared" si="25"/>
        <v>371989</v>
      </c>
      <c r="J187" s="11">
        <f t="shared" si="27"/>
        <v>0.75580000000000003</v>
      </c>
    </row>
    <row r="188" spans="1:10">
      <c r="A188" s="8">
        <v>43556</v>
      </c>
      <c r="B188">
        <f>SUMIF(利用履歴!$C$2:$C$48,"="&amp;定額コース支払!A188,利用履歴!$B$2:$B$48)</f>
        <v>0</v>
      </c>
      <c r="C188">
        <f t="shared" si="21"/>
        <v>371989</v>
      </c>
      <c r="D188" s="9">
        <f t="shared" si="22"/>
        <v>31</v>
      </c>
      <c r="E188" s="12">
        <f t="shared" si="28"/>
        <v>1.1210958904109591E-2</v>
      </c>
      <c r="F188">
        <f t="shared" si="23"/>
        <v>4170</v>
      </c>
      <c r="G188">
        <f t="shared" si="24"/>
        <v>376159</v>
      </c>
      <c r="H188">
        <f t="shared" si="26"/>
        <v>5000</v>
      </c>
      <c r="I188">
        <f t="shared" si="25"/>
        <v>371159</v>
      </c>
      <c r="J188" s="11">
        <f t="shared" si="27"/>
        <v>0.83399999999999996</v>
      </c>
    </row>
    <row r="189" spans="1:10">
      <c r="A189" s="8">
        <v>43586</v>
      </c>
      <c r="B189">
        <f>SUMIF(利用履歴!$C$2:$C$48,"="&amp;定額コース支払!A189,利用履歴!$B$2:$B$48)</f>
        <v>0</v>
      </c>
      <c r="C189">
        <f t="shared" si="21"/>
        <v>371159</v>
      </c>
      <c r="D189" s="9">
        <f t="shared" si="22"/>
        <v>30</v>
      </c>
      <c r="E189" s="12">
        <f t="shared" si="28"/>
        <v>1.084931506849315E-2</v>
      </c>
      <c r="F189">
        <f t="shared" si="23"/>
        <v>4026</v>
      </c>
      <c r="G189">
        <f t="shared" si="24"/>
        <v>375185</v>
      </c>
      <c r="H189">
        <f t="shared" si="26"/>
        <v>5000</v>
      </c>
      <c r="I189">
        <f t="shared" si="25"/>
        <v>370185</v>
      </c>
      <c r="J189" s="11">
        <f t="shared" si="27"/>
        <v>0.80520000000000003</v>
      </c>
    </row>
    <row r="190" spans="1:10">
      <c r="A190" s="8">
        <v>43617</v>
      </c>
      <c r="B190">
        <f>SUMIF(利用履歴!$C$2:$C$48,"="&amp;定額コース支払!A190,利用履歴!$B$2:$B$48)</f>
        <v>0</v>
      </c>
      <c r="C190">
        <f t="shared" si="21"/>
        <v>370185</v>
      </c>
      <c r="D190" s="9">
        <f t="shared" si="22"/>
        <v>31</v>
      </c>
      <c r="E190" s="12">
        <f t="shared" si="28"/>
        <v>1.1210958904109591E-2</v>
      </c>
      <c r="F190">
        <f t="shared" si="23"/>
        <v>4150</v>
      </c>
      <c r="G190">
        <f t="shared" si="24"/>
        <v>374335</v>
      </c>
      <c r="H190">
        <f t="shared" si="26"/>
        <v>5000</v>
      </c>
      <c r="I190">
        <f t="shared" si="25"/>
        <v>369335</v>
      </c>
      <c r="J190" s="11">
        <f t="shared" si="27"/>
        <v>0.83</v>
      </c>
    </row>
    <row r="191" spans="1:10">
      <c r="A191" s="8">
        <v>43647</v>
      </c>
      <c r="B191">
        <f>SUMIF(利用履歴!$C$2:$C$48,"="&amp;定額コース支払!A191,利用履歴!$B$2:$B$48)</f>
        <v>0</v>
      </c>
      <c r="C191">
        <f t="shared" si="21"/>
        <v>369335</v>
      </c>
      <c r="D191" s="9">
        <f t="shared" si="22"/>
        <v>30</v>
      </c>
      <c r="E191" s="12">
        <f t="shared" si="28"/>
        <v>1.084931506849315E-2</v>
      </c>
      <c r="F191">
        <f t="shared" si="23"/>
        <v>4007</v>
      </c>
      <c r="G191">
        <f t="shared" si="24"/>
        <v>373342</v>
      </c>
      <c r="H191">
        <f t="shared" si="26"/>
        <v>5000</v>
      </c>
      <c r="I191">
        <f t="shared" si="25"/>
        <v>368342</v>
      </c>
      <c r="J191" s="11">
        <f t="shared" si="27"/>
        <v>0.8014</v>
      </c>
    </row>
    <row r="192" spans="1:10">
      <c r="A192" s="8">
        <v>43678</v>
      </c>
      <c r="B192">
        <f>SUMIF(利用履歴!$C$2:$C$48,"="&amp;定額コース支払!A192,利用履歴!$B$2:$B$48)</f>
        <v>0</v>
      </c>
      <c r="C192">
        <f t="shared" si="21"/>
        <v>368342</v>
      </c>
      <c r="D192" s="9">
        <f t="shared" si="22"/>
        <v>31</v>
      </c>
      <c r="E192" s="12">
        <f t="shared" si="28"/>
        <v>1.1210958904109591E-2</v>
      </c>
      <c r="F192">
        <f t="shared" si="23"/>
        <v>4129</v>
      </c>
      <c r="G192">
        <f t="shared" si="24"/>
        <v>372471</v>
      </c>
      <c r="H192">
        <f t="shared" si="26"/>
        <v>5000</v>
      </c>
      <c r="I192">
        <f t="shared" si="25"/>
        <v>367471</v>
      </c>
      <c r="J192" s="11">
        <f t="shared" si="27"/>
        <v>0.82579999999999998</v>
      </c>
    </row>
    <row r="193" spans="1:10">
      <c r="A193" s="8">
        <v>43709</v>
      </c>
      <c r="B193">
        <f>SUMIF(利用履歴!$C$2:$C$48,"="&amp;定額コース支払!A193,利用履歴!$B$2:$B$48)</f>
        <v>0</v>
      </c>
      <c r="C193">
        <f t="shared" ref="C193:C240" si="29">B192+I192</f>
        <v>367471</v>
      </c>
      <c r="D193" s="9">
        <f t="shared" ref="D193:D240" si="30">A193-A192</f>
        <v>31</v>
      </c>
      <c r="E193" s="12">
        <f t="shared" si="28"/>
        <v>1.1210958904109591E-2</v>
      </c>
      <c r="F193">
        <f t="shared" ref="F193:F240" si="31">INT(E193*C193)</f>
        <v>4119</v>
      </c>
      <c r="G193">
        <f t="shared" ref="G193:G240" si="32">F193+C193</f>
        <v>371590</v>
      </c>
      <c r="H193">
        <f t="shared" si="26"/>
        <v>5000</v>
      </c>
      <c r="I193">
        <f t="shared" ref="I193:I240" si="33">G193-H193</f>
        <v>366590</v>
      </c>
      <c r="J193" s="11">
        <f t="shared" si="27"/>
        <v>0.82379999999999998</v>
      </c>
    </row>
    <row r="194" spans="1:10">
      <c r="A194" s="8">
        <v>43739</v>
      </c>
      <c r="B194">
        <f>SUMIF(利用履歴!$C$2:$C$48,"="&amp;定額コース支払!A194,利用履歴!$B$2:$B$48)</f>
        <v>0</v>
      </c>
      <c r="C194">
        <f t="shared" si="29"/>
        <v>366590</v>
      </c>
      <c r="D194" s="9">
        <f t="shared" si="30"/>
        <v>30</v>
      </c>
      <c r="E194" s="12">
        <f t="shared" si="28"/>
        <v>1.084931506849315E-2</v>
      </c>
      <c r="F194">
        <f t="shared" si="31"/>
        <v>3977</v>
      </c>
      <c r="G194">
        <f t="shared" si="32"/>
        <v>370567</v>
      </c>
      <c r="H194">
        <f t="shared" si="26"/>
        <v>5000</v>
      </c>
      <c r="I194">
        <f t="shared" si="33"/>
        <v>365567</v>
      </c>
      <c r="J194" s="11">
        <f t="shared" si="27"/>
        <v>0.7954</v>
      </c>
    </row>
    <row r="195" spans="1:10">
      <c r="A195" s="8">
        <v>43770</v>
      </c>
      <c r="B195">
        <f>SUMIF(利用履歴!$C$2:$C$48,"="&amp;定額コース支払!A195,利用履歴!$B$2:$B$48)</f>
        <v>0</v>
      </c>
      <c r="C195">
        <f t="shared" si="29"/>
        <v>365567</v>
      </c>
      <c r="D195" s="9">
        <f t="shared" si="30"/>
        <v>31</v>
      </c>
      <c r="E195" s="12">
        <f t="shared" si="28"/>
        <v>1.1210958904109591E-2</v>
      </c>
      <c r="F195">
        <f t="shared" si="31"/>
        <v>4098</v>
      </c>
      <c r="G195">
        <f t="shared" si="32"/>
        <v>369665</v>
      </c>
      <c r="H195">
        <f t="shared" si="26"/>
        <v>5000</v>
      </c>
      <c r="I195">
        <f t="shared" si="33"/>
        <v>364665</v>
      </c>
      <c r="J195" s="11">
        <f t="shared" si="27"/>
        <v>0.8196</v>
      </c>
    </row>
    <row r="196" spans="1:10">
      <c r="A196" s="8">
        <v>43800</v>
      </c>
      <c r="B196">
        <f>SUMIF(利用履歴!$C$2:$C$48,"="&amp;定額コース支払!A196,利用履歴!$B$2:$B$48)</f>
        <v>0</v>
      </c>
      <c r="C196">
        <f t="shared" si="29"/>
        <v>364665</v>
      </c>
      <c r="D196" s="9">
        <f t="shared" si="30"/>
        <v>30</v>
      </c>
      <c r="E196" s="12">
        <f t="shared" si="28"/>
        <v>1.084931506849315E-2</v>
      </c>
      <c r="F196">
        <f t="shared" si="31"/>
        <v>3956</v>
      </c>
      <c r="G196">
        <f t="shared" si="32"/>
        <v>368621</v>
      </c>
      <c r="H196">
        <f t="shared" si="26"/>
        <v>5000</v>
      </c>
      <c r="I196">
        <f t="shared" si="33"/>
        <v>363621</v>
      </c>
      <c r="J196" s="11">
        <f t="shared" si="27"/>
        <v>0.79120000000000001</v>
      </c>
    </row>
    <row r="197" spans="1:10">
      <c r="A197" s="8">
        <v>43831</v>
      </c>
      <c r="B197">
        <f>SUMIF(利用履歴!$C$2:$C$48,"="&amp;定額コース支払!A197,利用履歴!$B$2:$B$48)</f>
        <v>0</v>
      </c>
      <c r="C197">
        <f t="shared" si="29"/>
        <v>363621</v>
      </c>
      <c r="D197" s="9">
        <f t="shared" si="30"/>
        <v>31</v>
      </c>
      <c r="E197" s="12">
        <f t="shared" si="28"/>
        <v>1.1210958904109591E-2</v>
      </c>
      <c r="F197">
        <f t="shared" si="31"/>
        <v>4076</v>
      </c>
      <c r="G197">
        <f t="shared" si="32"/>
        <v>367697</v>
      </c>
      <c r="H197">
        <f t="shared" si="26"/>
        <v>5000</v>
      </c>
      <c r="I197">
        <f t="shared" si="33"/>
        <v>362697</v>
      </c>
      <c r="J197" s="11">
        <f t="shared" si="27"/>
        <v>0.81520000000000004</v>
      </c>
    </row>
    <row r="198" spans="1:10">
      <c r="A198" s="8">
        <v>43862</v>
      </c>
      <c r="B198">
        <f>SUMIF(利用履歴!$C$2:$C$48,"="&amp;定額コース支払!A198,利用履歴!$B$2:$B$48)</f>
        <v>0</v>
      </c>
      <c r="C198">
        <f t="shared" si="29"/>
        <v>362697</v>
      </c>
      <c r="D198" s="9">
        <f t="shared" si="30"/>
        <v>31</v>
      </c>
      <c r="E198" s="12">
        <f t="shared" si="28"/>
        <v>1.1210958904109591E-2</v>
      </c>
      <c r="F198">
        <f t="shared" si="31"/>
        <v>4066</v>
      </c>
      <c r="G198">
        <f t="shared" si="32"/>
        <v>366763</v>
      </c>
      <c r="H198">
        <f t="shared" ref="H198:H261" si="34">IF(G198&lt;$B$2,G198,$B$2)</f>
        <v>5000</v>
      </c>
      <c r="I198">
        <f t="shared" si="33"/>
        <v>361763</v>
      </c>
      <c r="J198" s="11">
        <f t="shared" ref="J198:J261" si="35">IF(H198=0,"-",F198/H198)</f>
        <v>0.81320000000000003</v>
      </c>
    </row>
    <row r="199" spans="1:10">
      <c r="A199" s="8">
        <v>43891</v>
      </c>
      <c r="B199">
        <f>SUMIF(利用履歴!$C$2:$C$48,"="&amp;定額コース支払!A199,利用履歴!$B$2:$B$48)</f>
        <v>0</v>
      </c>
      <c r="C199">
        <f t="shared" si="29"/>
        <v>361763</v>
      </c>
      <c r="D199" s="9">
        <f t="shared" si="30"/>
        <v>29</v>
      </c>
      <c r="E199" s="12">
        <f t="shared" ref="E199:E262" si="36">$B$1*D199/365</f>
        <v>1.0487671232876713E-2</v>
      </c>
      <c r="F199">
        <f t="shared" si="31"/>
        <v>3794</v>
      </c>
      <c r="G199">
        <f t="shared" si="32"/>
        <v>365557</v>
      </c>
      <c r="H199">
        <f t="shared" si="34"/>
        <v>5000</v>
      </c>
      <c r="I199">
        <f t="shared" si="33"/>
        <v>360557</v>
      </c>
      <c r="J199" s="11">
        <f t="shared" si="35"/>
        <v>0.75880000000000003</v>
      </c>
    </row>
    <row r="200" spans="1:10">
      <c r="A200" s="8">
        <v>43922</v>
      </c>
      <c r="B200">
        <f>SUMIF(利用履歴!$C$2:$C$48,"="&amp;定額コース支払!A200,利用履歴!$B$2:$B$48)</f>
        <v>0</v>
      </c>
      <c r="C200">
        <f t="shared" si="29"/>
        <v>360557</v>
      </c>
      <c r="D200" s="9">
        <f t="shared" si="30"/>
        <v>31</v>
      </c>
      <c r="E200" s="12">
        <f t="shared" si="36"/>
        <v>1.1210958904109591E-2</v>
      </c>
      <c r="F200">
        <f t="shared" si="31"/>
        <v>4042</v>
      </c>
      <c r="G200">
        <f t="shared" si="32"/>
        <v>364599</v>
      </c>
      <c r="H200">
        <f t="shared" si="34"/>
        <v>5000</v>
      </c>
      <c r="I200">
        <f t="shared" si="33"/>
        <v>359599</v>
      </c>
      <c r="J200" s="11">
        <f t="shared" si="35"/>
        <v>0.80840000000000001</v>
      </c>
    </row>
    <row r="201" spans="1:10">
      <c r="A201" s="8">
        <v>43952</v>
      </c>
      <c r="B201">
        <f>SUMIF(利用履歴!$C$2:$C$48,"="&amp;定額コース支払!A201,利用履歴!$B$2:$B$48)</f>
        <v>0</v>
      </c>
      <c r="C201">
        <f t="shared" si="29"/>
        <v>359599</v>
      </c>
      <c r="D201" s="9">
        <f t="shared" si="30"/>
        <v>30</v>
      </c>
      <c r="E201" s="12">
        <f t="shared" si="36"/>
        <v>1.084931506849315E-2</v>
      </c>
      <c r="F201">
        <f t="shared" si="31"/>
        <v>3901</v>
      </c>
      <c r="G201">
        <f t="shared" si="32"/>
        <v>363500</v>
      </c>
      <c r="H201">
        <f t="shared" si="34"/>
        <v>5000</v>
      </c>
      <c r="I201">
        <f t="shared" si="33"/>
        <v>358500</v>
      </c>
      <c r="J201" s="11">
        <f t="shared" si="35"/>
        <v>0.7802</v>
      </c>
    </row>
    <row r="202" spans="1:10">
      <c r="A202" s="8">
        <v>43983</v>
      </c>
      <c r="B202">
        <f>SUMIF(利用履歴!$C$2:$C$48,"="&amp;定額コース支払!A202,利用履歴!$B$2:$B$48)</f>
        <v>0</v>
      </c>
      <c r="C202">
        <f t="shared" si="29"/>
        <v>358500</v>
      </c>
      <c r="D202" s="9">
        <f t="shared" si="30"/>
        <v>31</v>
      </c>
      <c r="E202" s="12">
        <f t="shared" si="36"/>
        <v>1.1210958904109591E-2</v>
      </c>
      <c r="F202">
        <f t="shared" si="31"/>
        <v>4019</v>
      </c>
      <c r="G202">
        <f t="shared" si="32"/>
        <v>362519</v>
      </c>
      <c r="H202">
        <f t="shared" si="34"/>
        <v>5000</v>
      </c>
      <c r="I202">
        <f t="shared" si="33"/>
        <v>357519</v>
      </c>
      <c r="J202" s="11">
        <f t="shared" si="35"/>
        <v>0.80379999999999996</v>
      </c>
    </row>
    <row r="203" spans="1:10">
      <c r="A203" s="8">
        <v>44013</v>
      </c>
      <c r="B203">
        <f>SUMIF(利用履歴!$C$2:$C$48,"="&amp;定額コース支払!A203,利用履歴!$B$2:$B$48)</f>
        <v>0</v>
      </c>
      <c r="C203">
        <f t="shared" si="29"/>
        <v>357519</v>
      </c>
      <c r="D203" s="9">
        <f t="shared" si="30"/>
        <v>30</v>
      </c>
      <c r="E203" s="12">
        <f t="shared" si="36"/>
        <v>1.084931506849315E-2</v>
      </c>
      <c r="F203">
        <f t="shared" si="31"/>
        <v>3878</v>
      </c>
      <c r="G203">
        <f t="shared" si="32"/>
        <v>361397</v>
      </c>
      <c r="H203">
        <f t="shared" si="34"/>
        <v>5000</v>
      </c>
      <c r="I203">
        <f t="shared" si="33"/>
        <v>356397</v>
      </c>
      <c r="J203" s="11">
        <f t="shared" si="35"/>
        <v>0.77559999999999996</v>
      </c>
    </row>
    <row r="204" spans="1:10">
      <c r="A204" s="8">
        <v>44044</v>
      </c>
      <c r="B204">
        <f>SUMIF(利用履歴!$C$2:$C$48,"="&amp;定額コース支払!A204,利用履歴!$B$2:$B$48)</f>
        <v>0</v>
      </c>
      <c r="C204">
        <f t="shared" si="29"/>
        <v>356397</v>
      </c>
      <c r="D204" s="9">
        <f t="shared" si="30"/>
        <v>31</v>
      </c>
      <c r="E204" s="12">
        <f t="shared" si="36"/>
        <v>1.1210958904109591E-2</v>
      </c>
      <c r="F204">
        <f t="shared" si="31"/>
        <v>3995</v>
      </c>
      <c r="G204">
        <f t="shared" si="32"/>
        <v>360392</v>
      </c>
      <c r="H204">
        <f t="shared" si="34"/>
        <v>5000</v>
      </c>
      <c r="I204">
        <f t="shared" si="33"/>
        <v>355392</v>
      </c>
      <c r="J204" s="11">
        <f t="shared" si="35"/>
        <v>0.79900000000000004</v>
      </c>
    </row>
    <row r="205" spans="1:10">
      <c r="A205" s="8">
        <v>44075</v>
      </c>
      <c r="B205">
        <f>SUMIF(利用履歴!$C$2:$C$48,"="&amp;定額コース支払!A205,利用履歴!$B$2:$B$48)</f>
        <v>0</v>
      </c>
      <c r="C205">
        <f t="shared" si="29"/>
        <v>355392</v>
      </c>
      <c r="D205" s="9">
        <f t="shared" si="30"/>
        <v>31</v>
      </c>
      <c r="E205" s="12">
        <f t="shared" si="36"/>
        <v>1.1210958904109591E-2</v>
      </c>
      <c r="F205">
        <f t="shared" si="31"/>
        <v>3984</v>
      </c>
      <c r="G205">
        <f t="shared" si="32"/>
        <v>359376</v>
      </c>
      <c r="H205">
        <f t="shared" si="34"/>
        <v>5000</v>
      </c>
      <c r="I205">
        <f t="shared" si="33"/>
        <v>354376</v>
      </c>
      <c r="J205" s="11">
        <f t="shared" si="35"/>
        <v>0.79679999999999995</v>
      </c>
    </row>
    <row r="206" spans="1:10">
      <c r="A206" s="8">
        <v>44105</v>
      </c>
      <c r="B206">
        <f>SUMIF(利用履歴!$C$2:$C$48,"="&amp;定額コース支払!A206,利用履歴!$B$2:$B$48)</f>
        <v>0</v>
      </c>
      <c r="C206">
        <f t="shared" si="29"/>
        <v>354376</v>
      </c>
      <c r="D206" s="9">
        <f t="shared" si="30"/>
        <v>30</v>
      </c>
      <c r="E206" s="12">
        <f t="shared" si="36"/>
        <v>1.084931506849315E-2</v>
      </c>
      <c r="F206">
        <f t="shared" si="31"/>
        <v>3844</v>
      </c>
      <c r="G206">
        <f t="shared" si="32"/>
        <v>358220</v>
      </c>
      <c r="H206">
        <f t="shared" si="34"/>
        <v>5000</v>
      </c>
      <c r="I206">
        <f t="shared" si="33"/>
        <v>353220</v>
      </c>
      <c r="J206" s="11">
        <f t="shared" si="35"/>
        <v>0.76880000000000004</v>
      </c>
    </row>
    <row r="207" spans="1:10">
      <c r="A207" s="8">
        <v>44136</v>
      </c>
      <c r="B207">
        <f>SUMIF(利用履歴!$C$2:$C$48,"="&amp;定額コース支払!A207,利用履歴!$B$2:$B$48)</f>
        <v>0</v>
      </c>
      <c r="C207">
        <f t="shared" si="29"/>
        <v>353220</v>
      </c>
      <c r="D207" s="9">
        <f t="shared" si="30"/>
        <v>31</v>
      </c>
      <c r="E207" s="12">
        <f t="shared" si="36"/>
        <v>1.1210958904109591E-2</v>
      </c>
      <c r="F207">
        <f t="shared" si="31"/>
        <v>3959</v>
      </c>
      <c r="G207">
        <f t="shared" si="32"/>
        <v>357179</v>
      </c>
      <c r="H207">
        <f t="shared" si="34"/>
        <v>5000</v>
      </c>
      <c r="I207">
        <f t="shared" si="33"/>
        <v>352179</v>
      </c>
      <c r="J207" s="11">
        <f t="shared" si="35"/>
        <v>0.79179999999999995</v>
      </c>
    </row>
    <row r="208" spans="1:10">
      <c r="A208" s="8">
        <v>44166</v>
      </c>
      <c r="B208">
        <f>SUMIF(利用履歴!$C$2:$C$48,"="&amp;定額コース支払!A208,利用履歴!$B$2:$B$48)</f>
        <v>0</v>
      </c>
      <c r="C208">
        <f t="shared" si="29"/>
        <v>352179</v>
      </c>
      <c r="D208" s="9">
        <f t="shared" si="30"/>
        <v>30</v>
      </c>
      <c r="E208" s="12">
        <f t="shared" si="36"/>
        <v>1.084931506849315E-2</v>
      </c>
      <c r="F208">
        <f t="shared" si="31"/>
        <v>3820</v>
      </c>
      <c r="G208">
        <f t="shared" si="32"/>
        <v>355999</v>
      </c>
      <c r="H208">
        <f t="shared" si="34"/>
        <v>5000</v>
      </c>
      <c r="I208">
        <f t="shared" si="33"/>
        <v>350999</v>
      </c>
      <c r="J208" s="11">
        <f t="shared" si="35"/>
        <v>0.76400000000000001</v>
      </c>
    </row>
    <row r="209" spans="1:10">
      <c r="A209" s="8">
        <v>44197</v>
      </c>
      <c r="B209">
        <f>SUMIF(利用履歴!$C$2:$C$48,"="&amp;定額コース支払!A209,利用履歴!$B$2:$B$48)</f>
        <v>0</v>
      </c>
      <c r="C209">
        <f t="shared" si="29"/>
        <v>350999</v>
      </c>
      <c r="D209" s="9">
        <f t="shared" si="30"/>
        <v>31</v>
      </c>
      <c r="E209" s="12">
        <f t="shared" si="36"/>
        <v>1.1210958904109591E-2</v>
      </c>
      <c r="F209">
        <f t="shared" si="31"/>
        <v>3935</v>
      </c>
      <c r="G209">
        <f t="shared" si="32"/>
        <v>354934</v>
      </c>
      <c r="H209">
        <f t="shared" si="34"/>
        <v>5000</v>
      </c>
      <c r="I209">
        <f t="shared" si="33"/>
        <v>349934</v>
      </c>
      <c r="J209" s="11">
        <f t="shared" si="35"/>
        <v>0.78700000000000003</v>
      </c>
    </row>
    <row r="210" spans="1:10">
      <c r="A210" s="8">
        <v>44228</v>
      </c>
      <c r="B210">
        <f>SUMIF(利用履歴!$C$2:$C$48,"="&amp;定額コース支払!A210,利用履歴!$B$2:$B$48)</f>
        <v>0</v>
      </c>
      <c r="C210">
        <f t="shared" si="29"/>
        <v>349934</v>
      </c>
      <c r="D210" s="9">
        <f t="shared" si="30"/>
        <v>31</v>
      </c>
      <c r="E210" s="12">
        <f t="shared" si="36"/>
        <v>1.1210958904109591E-2</v>
      </c>
      <c r="F210">
        <f t="shared" si="31"/>
        <v>3923</v>
      </c>
      <c r="G210">
        <f t="shared" si="32"/>
        <v>353857</v>
      </c>
      <c r="H210">
        <f t="shared" si="34"/>
        <v>5000</v>
      </c>
      <c r="I210">
        <f t="shared" si="33"/>
        <v>348857</v>
      </c>
      <c r="J210" s="11">
        <f t="shared" si="35"/>
        <v>0.78459999999999996</v>
      </c>
    </row>
    <row r="211" spans="1:10">
      <c r="A211" s="8">
        <v>44256</v>
      </c>
      <c r="B211">
        <f>SUMIF(利用履歴!$C$2:$C$48,"="&amp;定額コース支払!A211,利用履歴!$B$2:$B$48)</f>
        <v>0</v>
      </c>
      <c r="C211">
        <f t="shared" si="29"/>
        <v>348857</v>
      </c>
      <c r="D211" s="9">
        <f t="shared" si="30"/>
        <v>28</v>
      </c>
      <c r="E211" s="12">
        <f t="shared" si="36"/>
        <v>1.0126027397260274E-2</v>
      </c>
      <c r="F211">
        <f t="shared" si="31"/>
        <v>3532</v>
      </c>
      <c r="G211">
        <f t="shared" si="32"/>
        <v>352389</v>
      </c>
      <c r="H211">
        <f t="shared" si="34"/>
        <v>5000</v>
      </c>
      <c r="I211">
        <f t="shared" si="33"/>
        <v>347389</v>
      </c>
      <c r="J211" s="11">
        <f t="shared" si="35"/>
        <v>0.70640000000000003</v>
      </c>
    </row>
    <row r="212" spans="1:10">
      <c r="A212" s="8">
        <v>44287</v>
      </c>
      <c r="B212">
        <f>SUMIF(利用履歴!$C$2:$C$48,"="&amp;定額コース支払!A212,利用履歴!$B$2:$B$48)</f>
        <v>0</v>
      </c>
      <c r="C212">
        <f t="shared" si="29"/>
        <v>347389</v>
      </c>
      <c r="D212" s="9">
        <f t="shared" si="30"/>
        <v>31</v>
      </c>
      <c r="E212" s="12">
        <f t="shared" si="36"/>
        <v>1.1210958904109591E-2</v>
      </c>
      <c r="F212">
        <f t="shared" si="31"/>
        <v>3894</v>
      </c>
      <c r="G212">
        <f t="shared" si="32"/>
        <v>351283</v>
      </c>
      <c r="H212">
        <f t="shared" si="34"/>
        <v>5000</v>
      </c>
      <c r="I212">
        <f t="shared" si="33"/>
        <v>346283</v>
      </c>
      <c r="J212" s="11">
        <f t="shared" si="35"/>
        <v>0.77880000000000005</v>
      </c>
    </row>
    <row r="213" spans="1:10">
      <c r="A213" s="8">
        <v>44317</v>
      </c>
      <c r="B213">
        <f>SUMIF(利用履歴!$C$2:$C$48,"="&amp;定額コース支払!A213,利用履歴!$B$2:$B$48)</f>
        <v>0</v>
      </c>
      <c r="C213">
        <f t="shared" si="29"/>
        <v>346283</v>
      </c>
      <c r="D213" s="9">
        <f t="shared" si="30"/>
        <v>30</v>
      </c>
      <c r="E213" s="12">
        <f t="shared" si="36"/>
        <v>1.084931506849315E-2</v>
      </c>
      <c r="F213">
        <f t="shared" si="31"/>
        <v>3756</v>
      </c>
      <c r="G213">
        <f t="shared" si="32"/>
        <v>350039</v>
      </c>
      <c r="H213">
        <f t="shared" si="34"/>
        <v>5000</v>
      </c>
      <c r="I213">
        <f t="shared" si="33"/>
        <v>345039</v>
      </c>
      <c r="J213" s="11">
        <f t="shared" si="35"/>
        <v>0.75119999999999998</v>
      </c>
    </row>
    <row r="214" spans="1:10">
      <c r="A214" s="8">
        <v>44348</v>
      </c>
      <c r="B214">
        <f>SUMIF(利用履歴!$C$2:$C$48,"="&amp;定額コース支払!A214,利用履歴!$B$2:$B$48)</f>
        <v>0</v>
      </c>
      <c r="C214">
        <f t="shared" si="29"/>
        <v>345039</v>
      </c>
      <c r="D214" s="9">
        <f t="shared" si="30"/>
        <v>31</v>
      </c>
      <c r="E214" s="12">
        <f t="shared" si="36"/>
        <v>1.1210958904109591E-2</v>
      </c>
      <c r="F214">
        <f t="shared" si="31"/>
        <v>3868</v>
      </c>
      <c r="G214">
        <f t="shared" si="32"/>
        <v>348907</v>
      </c>
      <c r="H214">
        <f t="shared" si="34"/>
        <v>5000</v>
      </c>
      <c r="I214">
        <f t="shared" si="33"/>
        <v>343907</v>
      </c>
      <c r="J214" s="11">
        <f t="shared" si="35"/>
        <v>0.77359999999999995</v>
      </c>
    </row>
    <row r="215" spans="1:10">
      <c r="A215" s="8">
        <v>44378</v>
      </c>
      <c r="B215">
        <f>SUMIF(利用履歴!$C$2:$C$48,"="&amp;定額コース支払!A215,利用履歴!$B$2:$B$48)</f>
        <v>0</v>
      </c>
      <c r="C215">
        <f t="shared" si="29"/>
        <v>343907</v>
      </c>
      <c r="D215" s="9">
        <f t="shared" si="30"/>
        <v>30</v>
      </c>
      <c r="E215" s="12">
        <f t="shared" si="36"/>
        <v>1.084931506849315E-2</v>
      </c>
      <c r="F215">
        <f t="shared" si="31"/>
        <v>3731</v>
      </c>
      <c r="G215">
        <f t="shared" si="32"/>
        <v>347638</v>
      </c>
      <c r="H215">
        <f t="shared" si="34"/>
        <v>5000</v>
      </c>
      <c r="I215">
        <f t="shared" si="33"/>
        <v>342638</v>
      </c>
      <c r="J215" s="11">
        <f t="shared" si="35"/>
        <v>0.74619999999999997</v>
      </c>
    </row>
    <row r="216" spans="1:10">
      <c r="A216" s="8">
        <v>44409</v>
      </c>
      <c r="B216">
        <f>SUMIF(利用履歴!$C$2:$C$48,"="&amp;定額コース支払!A216,利用履歴!$B$2:$B$48)</f>
        <v>0</v>
      </c>
      <c r="C216">
        <f t="shared" si="29"/>
        <v>342638</v>
      </c>
      <c r="D216" s="9">
        <f t="shared" si="30"/>
        <v>31</v>
      </c>
      <c r="E216" s="12">
        <f t="shared" si="36"/>
        <v>1.1210958904109591E-2</v>
      </c>
      <c r="F216">
        <f t="shared" si="31"/>
        <v>3841</v>
      </c>
      <c r="G216">
        <f t="shared" si="32"/>
        <v>346479</v>
      </c>
      <c r="H216">
        <f t="shared" si="34"/>
        <v>5000</v>
      </c>
      <c r="I216">
        <f t="shared" si="33"/>
        <v>341479</v>
      </c>
      <c r="J216" s="11">
        <f t="shared" si="35"/>
        <v>0.76819999999999999</v>
      </c>
    </row>
    <row r="217" spans="1:10">
      <c r="A217" s="8">
        <v>44440</v>
      </c>
      <c r="B217">
        <f>SUMIF(利用履歴!$C$2:$C$48,"="&amp;定額コース支払!A217,利用履歴!$B$2:$B$48)</f>
        <v>0</v>
      </c>
      <c r="C217">
        <f t="shared" si="29"/>
        <v>341479</v>
      </c>
      <c r="D217" s="9">
        <f t="shared" si="30"/>
        <v>31</v>
      </c>
      <c r="E217" s="12">
        <f t="shared" si="36"/>
        <v>1.1210958904109591E-2</v>
      </c>
      <c r="F217">
        <f t="shared" si="31"/>
        <v>3828</v>
      </c>
      <c r="G217">
        <f t="shared" si="32"/>
        <v>345307</v>
      </c>
      <c r="H217">
        <f t="shared" si="34"/>
        <v>5000</v>
      </c>
      <c r="I217">
        <f t="shared" si="33"/>
        <v>340307</v>
      </c>
      <c r="J217" s="11">
        <f t="shared" si="35"/>
        <v>0.76559999999999995</v>
      </c>
    </row>
    <row r="218" spans="1:10">
      <c r="A218" s="8">
        <v>44470</v>
      </c>
      <c r="B218">
        <f>SUMIF(利用履歴!$C$2:$C$48,"="&amp;定額コース支払!A218,利用履歴!$B$2:$B$48)</f>
        <v>0</v>
      </c>
      <c r="C218">
        <f t="shared" si="29"/>
        <v>340307</v>
      </c>
      <c r="D218" s="9">
        <f t="shared" si="30"/>
        <v>30</v>
      </c>
      <c r="E218" s="12">
        <f t="shared" si="36"/>
        <v>1.084931506849315E-2</v>
      </c>
      <c r="F218">
        <f t="shared" si="31"/>
        <v>3692</v>
      </c>
      <c r="G218">
        <f t="shared" si="32"/>
        <v>343999</v>
      </c>
      <c r="H218">
        <f t="shared" si="34"/>
        <v>5000</v>
      </c>
      <c r="I218">
        <f t="shared" si="33"/>
        <v>338999</v>
      </c>
      <c r="J218" s="11">
        <f t="shared" si="35"/>
        <v>0.73839999999999995</v>
      </c>
    </row>
    <row r="219" spans="1:10">
      <c r="A219" s="8">
        <v>44501</v>
      </c>
      <c r="B219">
        <f>SUMIF(利用履歴!$C$2:$C$48,"="&amp;定額コース支払!A219,利用履歴!$B$2:$B$48)</f>
        <v>0</v>
      </c>
      <c r="C219">
        <f t="shared" si="29"/>
        <v>338999</v>
      </c>
      <c r="D219" s="9">
        <f t="shared" si="30"/>
        <v>31</v>
      </c>
      <c r="E219" s="12">
        <f t="shared" si="36"/>
        <v>1.1210958904109591E-2</v>
      </c>
      <c r="F219">
        <f t="shared" si="31"/>
        <v>3800</v>
      </c>
      <c r="G219">
        <f t="shared" si="32"/>
        <v>342799</v>
      </c>
      <c r="H219">
        <f t="shared" si="34"/>
        <v>5000</v>
      </c>
      <c r="I219">
        <f t="shared" si="33"/>
        <v>337799</v>
      </c>
      <c r="J219" s="11">
        <f t="shared" si="35"/>
        <v>0.76</v>
      </c>
    </row>
    <row r="220" spans="1:10">
      <c r="A220" s="8">
        <v>44531</v>
      </c>
      <c r="B220">
        <f>SUMIF(利用履歴!$C$2:$C$48,"="&amp;定額コース支払!A220,利用履歴!$B$2:$B$48)</f>
        <v>0</v>
      </c>
      <c r="C220">
        <f t="shared" si="29"/>
        <v>337799</v>
      </c>
      <c r="D220" s="9">
        <f t="shared" si="30"/>
        <v>30</v>
      </c>
      <c r="E220" s="12">
        <f t="shared" si="36"/>
        <v>1.084931506849315E-2</v>
      </c>
      <c r="F220">
        <f t="shared" si="31"/>
        <v>3664</v>
      </c>
      <c r="G220">
        <f t="shared" si="32"/>
        <v>341463</v>
      </c>
      <c r="H220">
        <f t="shared" si="34"/>
        <v>5000</v>
      </c>
      <c r="I220">
        <f t="shared" si="33"/>
        <v>336463</v>
      </c>
      <c r="J220" s="11">
        <f t="shared" si="35"/>
        <v>0.73280000000000001</v>
      </c>
    </row>
    <row r="221" spans="1:10">
      <c r="A221" s="8">
        <v>44562</v>
      </c>
      <c r="B221">
        <f>SUMIF(利用履歴!$C$2:$C$48,"="&amp;定額コース支払!A221,利用履歴!$B$2:$B$48)</f>
        <v>0</v>
      </c>
      <c r="C221">
        <f t="shared" si="29"/>
        <v>336463</v>
      </c>
      <c r="D221" s="9">
        <f t="shared" si="30"/>
        <v>31</v>
      </c>
      <c r="E221" s="12">
        <f t="shared" si="36"/>
        <v>1.1210958904109591E-2</v>
      </c>
      <c r="F221">
        <f t="shared" si="31"/>
        <v>3772</v>
      </c>
      <c r="G221">
        <f t="shared" si="32"/>
        <v>340235</v>
      </c>
      <c r="H221">
        <f t="shared" si="34"/>
        <v>5000</v>
      </c>
      <c r="I221">
        <f t="shared" si="33"/>
        <v>335235</v>
      </c>
      <c r="J221" s="11">
        <f t="shared" si="35"/>
        <v>0.75439999999999996</v>
      </c>
    </row>
    <row r="222" spans="1:10">
      <c r="A222" s="8">
        <v>44593</v>
      </c>
      <c r="B222">
        <f>SUMIF(利用履歴!$C$2:$C$48,"="&amp;定額コース支払!A222,利用履歴!$B$2:$B$48)</f>
        <v>0</v>
      </c>
      <c r="C222">
        <f t="shared" si="29"/>
        <v>335235</v>
      </c>
      <c r="D222" s="9">
        <f t="shared" si="30"/>
        <v>31</v>
      </c>
      <c r="E222" s="12">
        <f t="shared" si="36"/>
        <v>1.1210958904109591E-2</v>
      </c>
      <c r="F222">
        <f t="shared" si="31"/>
        <v>3758</v>
      </c>
      <c r="G222">
        <f t="shared" si="32"/>
        <v>338993</v>
      </c>
      <c r="H222">
        <f t="shared" si="34"/>
        <v>5000</v>
      </c>
      <c r="I222">
        <f t="shared" si="33"/>
        <v>333993</v>
      </c>
      <c r="J222" s="11">
        <f t="shared" si="35"/>
        <v>0.75160000000000005</v>
      </c>
    </row>
    <row r="223" spans="1:10">
      <c r="A223" s="8">
        <v>44621</v>
      </c>
      <c r="B223">
        <f>SUMIF(利用履歴!$C$2:$C$48,"="&amp;定額コース支払!A223,利用履歴!$B$2:$B$48)</f>
        <v>0</v>
      </c>
      <c r="C223">
        <f t="shared" si="29"/>
        <v>333993</v>
      </c>
      <c r="D223" s="9">
        <f t="shared" si="30"/>
        <v>28</v>
      </c>
      <c r="E223" s="12">
        <f t="shared" si="36"/>
        <v>1.0126027397260274E-2</v>
      </c>
      <c r="F223">
        <f t="shared" si="31"/>
        <v>3382</v>
      </c>
      <c r="G223">
        <f t="shared" si="32"/>
        <v>337375</v>
      </c>
      <c r="H223">
        <f t="shared" si="34"/>
        <v>5000</v>
      </c>
      <c r="I223">
        <f t="shared" si="33"/>
        <v>332375</v>
      </c>
      <c r="J223" s="11">
        <f t="shared" si="35"/>
        <v>0.6764</v>
      </c>
    </row>
    <row r="224" spans="1:10">
      <c r="A224" s="8">
        <v>44652</v>
      </c>
      <c r="B224">
        <f>SUMIF(利用履歴!$C$2:$C$48,"="&amp;定額コース支払!A224,利用履歴!$B$2:$B$48)</f>
        <v>0</v>
      </c>
      <c r="C224">
        <f t="shared" si="29"/>
        <v>332375</v>
      </c>
      <c r="D224" s="9">
        <f t="shared" si="30"/>
        <v>31</v>
      </c>
      <c r="E224" s="12">
        <f t="shared" si="36"/>
        <v>1.1210958904109591E-2</v>
      </c>
      <c r="F224">
        <f t="shared" si="31"/>
        <v>3726</v>
      </c>
      <c r="G224">
        <f t="shared" si="32"/>
        <v>336101</v>
      </c>
      <c r="H224">
        <f t="shared" si="34"/>
        <v>5000</v>
      </c>
      <c r="I224">
        <f t="shared" si="33"/>
        <v>331101</v>
      </c>
      <c r="J224" s="11">
        <f t="shared" si="35"/>
        <v>0.74519999999999997</v>
      </c>
    </row>
    <row r="225" spans="1:10">
      <c r="A225" s="8">
        <v>44682</v>
      </c>
      <c r="B225">
        <f>SUMIF(利用履歴!$C$2:$C$48,"="&amp;定額コース支払!A225,利用履歴!$B$2:$B$48)</f>
        <v>0</v>
      </c>
      <c r="C225">
        <f t="shared" si="29"/>
        <v>331101</v>
      </c>
      <c r="D225" s="9">
        <f t="shared" si="30"/>
        <v>30</v>
      </c>
      <c r="E225" s="12">
        <f t="shared" si="36"/>
        <v>1.084931506849315E-2</v>
      </c>
      <c r="F225">
        <f t="shared" si="31"/>
        <v>3592</v>
      </c>
      <c r="G225">
        <f t="shared" si="32"/>
        <v>334693</v>
      </c>
      <c r="H225">
        <f t="shared" si="34"/>
        <v>5000</v>
      </c>
      <c r="I225">
        <f t="shared" si="33"/>
        <v>329693</v>
      </c>
      <c r="J225" s="11">
        <f t="shared" si="35"/>
        <v>0.71840000000000004</v>
      </c>
    </row>
    <row r="226" spans="1:10">
      <c r="A226" s="8">
        <v>44713</v>
      </c>
      <c r="B226">
        <f>SUMIF(利用履歴!$C$2:$C$48,"="&amp;定額コース支払!A226,利用履歴!$B$2:$B$48)</f>
        <v>0</v>
      </c>
      <c r="C226">
        <f t="shared" si="29"/>
        <v>329693</v>
      </c>
      <c r="D226" s="9">
        <f t="shared" si="30"/>
        <v>31</v>
      </c>
      <c r="E226" s="12">
        <f t="shared" si="36"/>
        <v>1.1210958904109591E-2</v>
      </c>
      <c r="F226">
        <f t="shared" si="31"/>
        <v>3696</v>
      </c>
      <c r="G226">
        <f t="shared" si="32"/>
        <v>333389</v>
      </c>
      <c r="H226">
        <f t="shared" si="34"/>
        <v>5000</v>
      </c>
      <c r="I226">
        <f t="shared" si="33"/>
        <v>328389</v>
      </c>
      <c r="J226" s="11">
        <f t="shared" si="35"/>
        <v>0.73919999999999997</v>
      </c>
    </row>
    <row r="227" spans="1:10">
      <c r="A227" s="8">
        <v>44743</v>
      </c>
      <c r="B227">
        <f>SUMIF(利用履歴!$C$2:$C$48,"="&amp;定額コース支払!A227,利用履歴!$B$2:$B$48)</f>
        <v>0</v>
      </c>
      <c r="C227">
        <f t="shared" si="29"/>
        <v>328389</v>
      </c>
      <c r="D227" s="9">
        <f t="shared" si="30"/>
        <v>30</v>
      </c>
      <c r="E227" s="12">
        <f t="shared" si="36"/>
        <v>1.084931506849315E-2</v>
      </c>
      <c r="F227">
        <f t="shared" si="31"/>
        <v>3562</v>
      </c>
      <c r="G227">
        <f t="shared" si="32"/>
        <v>331951</v>
      </c>
      <c r="H227">
        <f t="shared" si="34"/>
        <v>5000</v>
      </c>
      <c r="I227">
        <f t="shared" si="33"/>
        <v>326951</v>
      </c>
      <c r="J227" s="11">
        <f t="shared" si="35"/>
        <v>0.71240000000000003</v>
      </c>
    </row>
    <row r="228" spans="1:10">
      <c r="A228" s="8">
        <v>44774</v>
      </c>
      <c r="B228">
        <f>SUMIF(利用履歴!$C$2:$C$48,"="&amp;定額コース支払!A228,利用履歴!$B$2:$B$48)</f>
        <v>0</v>
      </c>
      <c r="C228">
        <f t="shared" si="29"/>
        <v>326951</v>
      </c>
      <c r="D228" s="9">
        <f t="shared" si="30"/>
        <v>31</v>
      </c>
      <c r="E228" s="12">
        <f t="shared" si="36"/>
        <v>1.1210958904109591E-2</v>
      </c>
      <c r="F228">
        <f t="shared" si="31"/>
        <v>3665</v>
      </c>
      <c r="G228">
        <f t="shared" si="32"/>
        <v>330616</v>
      </c>
      <c r="H228">
        <f t="shared" si="34"/>
        <v>5000</v>
      </c>
      <c r="I228">
        <f t="shared" si="33"/>
        <v>325616</v>
      </c>
      <c r="J228" s="11">
        <f t="shared" si="35"/>
        <v>0.73299999999999998</v>
      </c>
    </row>
    <row r="229" spans="1:10">
      <c r="A229" s="8">
        <v>44805</v>
      </c>
      <c r="B229">
        <f>SUMIF(利用履歴!$C$2:$C$48,"="&amp;定額コース支払!A229,利用履歴!$B$2:$B$48)</f>
        <v>0</v>
      </c>
      <c r="C229">
        <f t="shared" si="29"/>
        <v>325616</v>
      </c>
      <c r="D229" s="9">
        <f t="shared" si="30"/>
        <v>31</v>
      </c>
      <c r="E229" s="12">
        <f t="shared" si="36"/>
        <v>1.1210958904109591E-2</v>
      </c>
      <c r="F229">
        <f t="shared" si="31"/>
        <v>3650</v>
      </c>
      <c r="G229">
        <f t="shared" si="32"/>
        <v>329266</v>
      </c>
      <c r="H229">
        <f t="shared" si="34"/>
        <v>5000</v>
      </c>
      <c r="I229">
        <f t="shared" si="33"/>
        <v>324266</v>
      </c>
      <c r="J229" s="11">
        <f t="shared" si="35"/>
        <v>0.73</v>
      </c>
    </row>
    <row r="230" spans="1:10">
      <c r="A230" s="8">
        <v>44835</v>
      </c>
      <c r="B230">
        <f>SUMIF(利用履歴!$C$2:$C$48,"="&amp;定額コース支払!A230,利用履歴!$B$2:$B$48)</f>
        <v>0</v>
      </c>
      <c r="C230">
        <f t="shared" si="29"/>
        <v>324266</v>
      </c>
      <c r="D230" s="9">
        <f t="shared" si="30"/>
        <v>30</v>
      </c>
      <c r="E230" s="12">
        <f t="shared" si="36"/>
        <v>1.084931506849315E-2</v>
      </c>
      <c r="F230">
        <f t="shared" si="31"/>
        <v>3518</v>
      </c>
      <c r="G230">
        <f t="shared" si="32"/>
        <v>327784</v>
      </c>
      <c r="H230">
        <f t="shared" si="34"/>
        <v>5000</v>
      </c>
      <c r="I230">
        <f t="shared" si="33"/>
        <v>322784</v>
      </c>
      <c r="J230" s="11">
        <f t="shared" si="35"/>
        <v>0.7036</v>
      </c>
    </row>
    <row r="231" spans="1:10">
      <c r="A231" s="8">
        <v>44866</v>
      </c>
      <c r="B231">
        <f>SUMIF(利用履歴!$C$2:$C$48,"="&amp;定額コース支払!A231,利用履歴!$B$2:$B$48)</f>
        <v>0</v>
      </c>
      <c r="C231">
        <f t="shared" si="29"/>
        <v>322784</v>
      </c>
      <c r="D231" s="9">
        <f t="shared" si="30"/>
        <v>31</v>
      </c>
      <c r="E231" s="12">
        <f t="shared" si="36"/>
        <v>1.1210958904109591E-2</v>
      </c>
      <c r="F231">
        <f t="shared" si="31"/>
        <v>3618</v>
      </c>
      <c r="G231">
        <f t="shared" si="32"/>
        <v>326402</v>
      </c>
      <c r="H231">
        <f t="shared" si="34"/>
        <v>5000</v>
      </c>
      <c r="I231">
        <f t="shared" si="33"/>
        <v>321402</v>
      </c>
      <c r="J231" s="11">
        <f t="shared" si="35"/>
        <v>0.72360000000000002</v>
      </c>
    </row>
    <row r="232" spans="1:10">
      <c r="A232" s="8">
        <v>44896</v>
      </c>
      <c r="B232">
        <f>SUMIF(利用履歴!$C$2:$C$48,"="&amp;定額コース支払!A232,利用履歴!$B$2:$B$48)</f>
        <v>0</v>
      </c>
      <c r="C232">
        <f t="shared" si="29"/>
        <v>321402</v>
      </c>
      <c r="D232" s="9">
        <f t="shared" si="30"/>
        <v>30</v>
      </c>
      <c r="E232" s="12">
        <f t="shared" si="36"/>
        <v>1.084931506849315E-2</v>
      </c>
      <c r="F232">
        <f t="shared" si="31"/>
        <v>3486</v>
      </c>
      <c r="G232">
        <f t="shared" si="32"/>
        <v>324888</v>
      </c>
      <c r="H232">
        <f t="shared" si="34"/>
        <v>5000</v>
      </c>
      <c r="I232">
        <f t="shared" si="33"/>
        <v>319888</v>
      </c>
      <c r="J232" s="11">
        <f t="shared" si="35"/>
        <v>0.69720000000000004</v>
      </c>
    </row>
    <row r="233" spans="1:10">
      <c r="A233" s="8">
        <v>44927</v>
      </c>
      <c r="B233">
        <f>SUMIF(利用履歴!$C$2:$C$48,"="&amp;定額コース支払!A233,利用履歴!$B$2:$B$48)</f>
        <v>0</v>
      </c>
      <c r="C233">
        <f t="shared" si="29"/>
        <v>319888</v>
      </c>
      <c r="D233" s="9">
        <f t="shared" si="30"/>
        <v>31</v>
      </c>
      <c r="E233" s="12">
        <f t="shared" si="36"/>
        <v>1.1210958904109591E-2</v>
      </c>
      <c r="F233">
        <f t="shared" si="31"/>
        <v>3586</v>
      </c>
      <c r="G233">
        <f t="shared" si="32"/>
        <v>323474</v>
      </c>
      <c r="H233">
        <f t="shared" si="34"/>
        <v>5000</v>
      </c>
      <c r="I233">
        <f t="shared" si="33"/>
        <v>318474</v>
      </c>
      <c r="J233" s="11">
        <f t="shared" si="35"/>
        <v>0.71719999999999995</v>
      </c>
    </row>
    <row r="234" spans="1:10">
      <c r="A234" s="8">
        <v>44958</v>
      </c>
      <c r="B234">
        <f>SUMIF(利用履歴!$C$2:$C$48,"="&amp;定額コース支払!A234,利用履歴!$B$2:$B$48)</f>
        <v>0</v>
      </c>
      <c r="C234">
        <f t="shared" si="29"/>
        <v>318474</v>
      </c>
      <c r="D234" s="9">
        <f t="shared" si="30"/>
        <v>31</v>
      </c>
      <c r="E234" s="12">
        <f t="shared" si="36"/>
        <v>1.1210958904109591E-2</v>
      </c>
      <c r="F234">
        <f t="shared" si="31"/>
        <v>3570</v>
      </c>
      <c r="G234">
        <f t="shared" si="32"/>
        <v>322044</v>
      </c>
      <c r="H234">
        <f t="shared" si="34"/>
        <v>5000</v>
      </c>
      <c r="I234">
        <f t="shared" si="33"/>
        <v>317044</v>
      </c>
      <c r="J234" s="11">
        <f t="shared" si="35"/>
        <v>0.71399999999999997</v>
      </c>
    </row>
    <row r="235" spans="1:10">
      <c r="A235" s="8">
        <v>44986</v>
      </c>
      <c r="B235">
        <f>SUMIF(利用履歴!$C$2:$C$48,"="&amp;定額コース支払!A235,利用履歴!$B$2:$B$48)</f>
        <v>0</v>
      </c>
      <c r="C235">
        <f t="shared" si="29"/>
        <v>317044</v>
      </c>
      <c r="D235" s="9">
        <f t="shared" si="30"/>
        <v>28</v>
      </c>
      <c r="E235" s="12">
        <f t="shared" si="36"/>
        <v>1.0126027397260274E-2</v>
      </c>
      <c r="F235">
        <f t="shared" si="31"/>
        <v>3210</v>
      </c>
      <c r="G235">
        <f t="shared" si="32"/>
        <v>320254</v>
      </c>
      <c r="H235">
        <f t="shared" si="34"/>
        <v>5000</v>
      </c>
      <c r="I235">
        <f t="shared" si="33"/>
        <v>315254</v>
      </c>
      <c r="J235" s="11">
        <f t="shared" si="35"/>
        <v>0.64200000000000002</v>
      </c>
    </row>
    <row r="236" spans="1:10">
      <c r="A236" s="8">
        <v>45017</v>
      </c>
      <c r="B236">
        <f>SUMIF(利用履歴!$C$2:$C$48,"="&amp;定額コース支払!A236,利用履歴!$B$2:$B$48)</f>
        <v>0</v>
      </c>
      <c r="C236">
        <f t="shared" si="29"/>
        <v>315254</v>
      </c>
      <c r="D236" s="9">
        <f t="shared" si="30"/>
        <v>31</v>
      </c>
      <c r="E236" s="12">
        <f t="shared" si="36"/>
        <v>1.1210958904109591E-2</v>
      </c>
      <c r="F236">
        <f t="shared" si="31"/>
        <v>3534</v>
      </c>
      <c r="G236">
        <f t="shared" si="32"/>
        <v>318788</v>
      </c>
      <c r="H236">
        <f t="shared" si="34"/>
        <v>5000</v>
      </c>
      <c r="I236">
        <f t="shared" si="33"/>
        <v>313788</v>
      </c>
      <c r="J236" s="11">
        <f t="shared" si="35"/>
        <v>0.70679999999999998</v>
      </c>
    </row>
    <row r="237" spans="1:10">
      <c r="A237" s="8">
        <v>45047</v>
      </c>
      <c r="B237">
        <f>SUMIF(利用履歴!$C$2:$C$48,"="&amp;定額コース支払!A237,利用履歴!$B$2:$B$48)</f>
        <v>0</v>
      </c>
      <c r="C237">
        <f t="shared" si="29"/>
        <v>313788</v>
      </c>
      <c r="D237" s="9">
        <f t="shared" si="30"/>
        <v>30</v>
      </c>
      <c r="E237" s="12">
        <f t="shared" si="36"/>
        <v>1.084931506849315E-2</v>
      </c>
      <c r="F237">
        <f t="shared" si="31"/>
        <v>3404</v>
      </c>
      <c r="G237">
        <f t="shared" si="32"/>
        <v>317192</v>
      </c>
      <c r="H237">
        <f t="shared" si="34"/>
        <v>5000</v>
      </c>
      <c r="I237">
        <f t="shared" si="33"/>
        <v>312192</v>
      </c>
      <c r="J237" s="11">
        <f t="shared" si="35"/>
        <v>0.68079999999999996</v>
      </c>
    </row>
    <row r="238" spans="1:10">
      <c r="A238" s="8">
        <v>45078</v>
      </c>
      <c r="B238">
        <f>SUMIF(利用履歴!$C$2:$C$48,"="&amp;定額コース支払!A238,利用履歴!$B$2:$B$48)</f>
        <v>0</v>
      </c>
      <c r="C238">
        <f t="shared" si="29"/>
        <v>312192</v>
      </c>
      <c r="D238" s="9">
        <f t="shared" si="30"/>
        <v>31</v>
      </c>
      <c r="E238" s="12">
        <f t="shared" si="36"/>
        <v>1.1210958904109591E-2</v>
      </c>
      <c r="F238">
        <f t="shared" si="31"/>
        <v>3499</v>
      </c>
      <c r="G238">
        <f t="shared" si="32"/>
        <v>315691</v>
      </c>
      <c r="H238">
        <f t="shared" si="34"/>
        <v>5000</v>
      </c>
      <c r="I238">
        <f t="shared" si="33"/>
        <v>310691</v>
      </c>
      <c r="J238" s="11">
        <f t="shared" si="35"/>
        <v>0.69979999999999998</v>
      </c>
    </row>
    <row r="239" spans="1:10">
      <c r="A239" s="8">
        <v>45108</v>
      </c>
      <c r="B239">
        <f>SUMIF(利用履歴!$C$2:$C$48,"="&amp;定額コース支払!A239,利用履歴!$B$2:$B$48)</f>
        <v>0</v>
      </c>
      <c r="C239">
        <f t="shared" si="29"/>
        <v>310691</v>
      </c>
      <c r="D239" s="9">
        <f t="shared" si="30"/>
        <v>30</v>
      </c>
      <c r="E239" s="12">
        <f t="shared" si="36"/>
        <v>1.084931506849315E-2</v>
      </c>
      <c r="F239">
        <f t="shared" si="31"/>
        <v>3370</v>
      </c>
      <c r="G239">
        <f t="shared" si="32"/>
        <v>314061</v>
      </c>
      <c r="H239">
        <f t="shared" si="34"/>
        <v>5000</v>
      </c>
      <c r="I239">
        <f t="shared" si="33"/>
        <v>309061</v>
      </c>
      <c r="J239" s="11">
        <f t="shared" si="35"/>
        <v>0.67400000000000004</v>
      </c>
    </row>
    <row r="240" spans="1:10">
      <c r="A240" s="8">
        <v>45139</v>
      </c>
      <c r="B240">
        <f>SUMIF(利用履歴!$C$2:$C$48,"="&amp;定額コース支払!A240,利用履歴!$B$2:$B$48)</f>
        <v>0</v>
      </c>
      <c r="C240">
        <f t="shared" si="29"/>
        <v>309061</v>
      </c>
      <c r="D240" s="9">
        <f t="shared" si="30"/>
        <v>31</v>
      </c>
      <c r="E240" s="12">
        <f t="shared" si="36"/>
        <v>1.1210958904109591E-2</v>
      </c>
      <c r="F240">
        <f t="shared" si="31"/>
        <v>3464</v>
      </c>
      <c r="G240">
        <f t="shared" si="32"/>
        <v>312525</v>
      </c>
      <c r="H240">
        <f t="shared" si="34"/>
        <v>5000</v>
      </c>
      <c r="I240">
        <f t="shared" si="33"/>
        <v>307525</v>
      </c>
      <c r="J240" s="11">
        <f t="shared" si="35"/>
        <v>0.69279999999999997</v>
      </c>
    </row>
    <row r="241" spans="1:10">
      <c r="A241" s="8">
        <v>45170</v>
      </c>
      <c r="B241">
        <f>SUMIF(利用履歴!$C$2:$C$48,"="&amp;定額コース支払!A241,利用履歴!$B$2:$B$48)</f>
        <v>0</v>
      </c>
      <c r="C241">
        <f t="shared" ref="C241:C304" si="37">B240+I240</f>
        <v>307525</v>
      </c>
      <c r="D241" s="9">
        <f t="shared" ref="D241:D304" si="38">A241-A240</f>
        <v>31</v>
      </c>
      <c r="E241" s="12">
        <f t="shared" si="36"/>
        <v>1.1210958904109591E-2</v>
      </c>
      <c r="F241">
        <f t="shared" ref="F241:F304" si="39">INT(E241*C241)</f>
        <v>3447</v>
      </c>
      <c r="G241">
        <f t="shared" ref="G241:G304" si="40">F241+C241</f>
        <v>310972</v>
      </c>
      <c r="H241">
        <f t="shared" si="34"/>
        <v>5000</v>
      </c>
      <c r="I241">
        <f t="shared" ref="I241:I304" si="41">G241-H241</f>
        <v>305972</v>
      </c>
      <c r="J241" s="11">
        <f t="shared" si="35"/>
        <v>0.68940000000000001</v>
      </c>
    </row>
    <row r="242" spans="1:10">
      <c r="A242" s="8">
        <v>45200</v>
      </c>
      <c r="B242">
        <f>SUMIF(利用履歴!$C$2:$C$48,"="&amp;定額コース支払!A242,利用履歴!$B$2:$B$48)</f>
        <v>0</v>
      </c>
      <c r="C242">
        <f t="shared" si="37"/>
        <v>305972</v>
      </c>
      <c r="D242" s="9">
        <f t="shared" si="38"/>
        <v>30</v>
      </c>
      <c r="E242" s="12">
        <f t="shared" si="36"/>
        <v>1.084931506849315E-2</v>
      </c>
      <c r="F242">
        <f t="shared" si="39"/>
        <v>3319</v>
      </c>
      <c r="G242">
        <f t="shared" si="40"/>
        <v>309291</v>
      </c>
      <c r="H242">
        <f t="shared" si="34"/>
        <v>5000</v>
      </c>
      <c r="I242">
        <f t="shared" si="41"/>
        <v>304291</v>
      </c>
      <c r="J242" s="11">
        <f t="shared" si="35"/>
        <v>0.66379999999999995</v>
      </c>
    </row>
    <row r="243" spans="1:10">
      <c r="A243" s="8">
        <v>45231</v>
      </c>
      <c r="B243">
        <f>SUMIF(利用履歴!$C$2:$C$48,"="&amp;定額コース支払!A243,利用履歴!$B$2:$B$48)</f>
        <v>0</v>
      </c>
      <c r="C243">
        <f t="shared" si="37"/>
        <v>304291</v>
      </c>
      <c r="D243" s="9">
        <f t="shared" si="38"/>
        <v>31</v>
      </c>
      <c r="E243" s="12">
        <f t="shared" si="36"/>
        <v>1.1210958904109591E-2</v>
      </c>
      <c r="F243">
        <f t="shared" si="39"/>
        <v>3411</v>
      </c>
      <c r="G243">
        <f t="shared" si="40"/>
        <v>307702</v>
      </c>
      <c r="H243">
        <f t="shared" si="34"/>
        <v>5000</v>
      </c>
      <c r="I243">
        <f t="shared" si="41"/>
        <v>302702</v>
      </c>
      <c r="J243" s="11">
        <f t="shared" si="35"/>
        <v>0.68220000000000003</v>
      </c>
    </row>
    <row r="244" spans="1:10">
      <c r="A244" s="8">
        <v>45261</v>
      </c>
      <c r="B244">
        <f>SUMIF(利用履歴!$C$2:$C$48,"="&amp;定額コース支払!A244,利用履歴!$B$2:$B$48)</f>
        <v>0</v>
      </c>
      <c r="C244">
        <f t="shared" si="37"/>
        <v>302702</v>
      </c>
      <c r="D244" s="9">
        <f t="shared" si="38"/>
        <v>30</v>
      </c>
      <c r="E244" s="12">
        <f t="shared" si="36"/>
        <v>1.084931506849315E-2</v>
      </c>
      <c r="F244">
        <f t="shared" si="39"/>
        <v>3284</v>
      </c>
      <c r="G244">
        <f t="shared" si="40"/>
        <v>305986</v>
      </c>
      <c r="H244">
        <f t="shared" si="34"/>
        <v>5000</v>
      </c>
      <c r="I244">
        <f t="shared" si="41"/>
        <v>300986</v>
      </c>
      <c r="J244" s="11">
        <f t="shared" si="35"/>
        <v>0.65680000000000005</v>
      </c>
    </row>
    <row r="245" spans="1:10">
      <c r="A245" s="8">
        <v>45292</v>
      </c>
      <c r="B245">
        <f>SUMIF(利用履歴!$C$2:$C$48,"="&amp;定額コース支払!A245,利用履歴!$B$2:$B$48)</f>
        <v>0</v>
      </c>
      <c r="C245">
        <f t="shared" si="37"/>
        <v>300986</v>
      </c>
      <c r="D245" s="9">
        <f t="shared" si="38"/>
        <v>31</v>
      </c>
      <c r="E245" s="12">
        <f t="shared" si="36"/>
        <v>1.1210958904109591E-2</v>
      </c>
      <c r="F245">
        <f t="shared" si="39"/>
        <v>3374</v>
      </c>
      <c r="G245">
        <f t="shared" si="40"/>
        <v>304360</v>
      </c>
      <c r="H245">
        <f t="shared" si="34"/>
        <v>5000</v>
      </c>
      <c r="I245">
        <f t="shared" si="41"/>
        <v>299360</v>
      </c>
      <c r="J245" s="11">
        <f t="shared" si="35"/>
        <v>0.67479999999999996</v>
      </c>
    </row>
    <row r="246" spans="1:10">
      <c r="A246" s="8">
        <v>45323</v>
      </c>
      <c r="B246">
        <f>SUMIF(利用履歴!$C$2:$C$48,"="&amp;定額コース支払!A246,利用履歴!$B$2:$B$48)</f>
        <v>0</v>
      </c>
      <c r="C246">
        <f t="shared" si="37"/>
        <v>299360</v>
      </c>
      <c r="D246" s="9">
        <f t="shared" si="38"/>
        <v>31</v>
      </c>
      <c r="E246" s="12">
        <f t="shared" si="36"/>
        <v>1.1210958904109591E-2</v>
      </c>
      <c r="F246">
        <f t="shared" si="39"/>
        <v>3356</v>
      </c>
      <c r="G246">
        <f t="shared" si="40"/>
        <v>302716</v>
      </c>
      <c r="H246">
        <f t="shared" si="34"/>
        <v>5000</v>
      </c>
      <c r="I246">
        <f t="shared" si="41"/>
        <v>297716</v>
      </c>
      <c r="J246" s="11">
        <f t="shared" si="35"/>
        <v>0.67120000000000002</v>
      </c>
    </row>
    <row r="247" spans="1:10">
      <c r="A247" s="8">
        <v>45352</v>
      </c>
      <c r="B247">
        <f>SUMIF(利用履歴!$C$2:$C$48,"="&amp;定額コース支払!A247,利用履歴!$B$2:$B$48)</f>
        <v>0</v>
      </c>
      <c r="C247">
        <f t="shared" si="37"/>
        <v>297716</v>
      </c>
      <c r="D247" s="9">
        <f t="shared" si="38"/>
        <v>29</v>
      </c>
      <c r="E247" s="12">
        <f t="shared" si="36"/>
        <v>1.0487671232876713E-2</v>
      </c>
      <c r="F247">
        <f t="shared" si="39"/>
        <v>3122</v>
      </c>
      <c r="G247">
        <f t="shared" si="40"/>
        <v>300838</v>
      </c>
      <c r="H247">
        <f t="shared" si="34"/>
        <v>5000</v>
      </c>
      <c r="I247">
        <f t="shared" si="41"/>
        <v>295838</v>
      </c>
      <c r="J247" s="11">
        <f t="shared" si="35"/>
        <v>0.62439999999999996</v>
      </c>
    </row>
    <row r="248" spans="1:10">
      <c r="A248" s="8">
        <v>45383</v>
      </c>
      <c r="B248">
        <f>SUMIF(利用履歴!$C$2:$C$48,"="&amp;定額コース支払!A248,利用履歴!$B$2:$B$48)</f>
        <v>0</v>
      </c>
      <c r="C248">
        <f t="shared" si="37"/>
        <v>295838</v>
      </c>
      <c r="D248" s="9">
        <f t="shared" si="38"/>
        <v>31</v>
      </c>
      <c r="E248" s="12">
        <f t="shared" si="36"/>
        <v>1.1210958904109591E-2</v>
      </c>
      <c r="F248">
        <f t="shared" si="39"/>
        <v>3316</v>
      </c>
      <c r="G248">
        <f t="shared" si="40"/>
        <v>299154</v>
      </c>
      <c r="H248">
        <f t="shared" si="34"/>
        <v>5000</v>
      </c>
      <c r="I248">
        <f t="shared" si="41"/>
        <v>294154</v>
      </c>
      <c r="J248" s="11">
        <f t="shared" si="35"/>
        <v>0.66320000000000001</v>
      </c>
    </row>
    <row r="249" spans="1:10">
      <c r="A249" s="8">
        <v>45413</v>
      </c>
      <c r="B249">
        <f>SUMIF(利用履歴!$C$2:$C$48,"="&amp;定額コース支払!A249,利用履歴!$B$2:$B$48)</f>
        <v>0</v>
      </c>
      <c r="C249">
        <f t="shared" si="37"/>
        <v>294154</v>
      </c>
      <c r="D249" s="9">
        <f t="shared" si="38"/>
        <v>30</v>
      </c>
      <c r="E249" s="12">
        <f t="shared" si="36"/>
        <v>1.084931506849315E-2</v>
      </c>
      <c r="F249">
        <f t="shared" si="39"/>
        <v>3191</v>
      </c>
      <c r="G249">
        <f t="shared" si="40"/>
        <v>297345</v>
      </c>
      <c r="H249">
        <f t="shared" si="34"/>
        <v>5000</v>
      </c>
      <c r="I249">
        <f t="shared" si="41"/>
        <v>292345</v>
      </c>
      <c r="J249" s="11">
        <f t="shared" si="35"/>
        <v>0.63819999999999999</v>
      </c>
    </row>
    <row r="250" spans="1:10">
      <c r="A250" s="8">
        <v>45444</v>
      </c>
      <c r="B250">
        <f>SUMIF(利用履歴!$C$2:$C$48,"="&amp;定額コース支払!A250,利用履歴!$B$2:$B$48)</f>
        <v>0</v>
      </c>
      <c r="C250">
        <f t="shared" si="37"/>
        <v>292345</v>
      </c>
      <c r="D250" s="9">
        <f t="shared" si="38"/>
        <v>31</v>
      </c>
      <c r="E250" s="12">
        <f t="shared" si="36"/>
        <v>1.1210958904109591E-2</v>
      </c>
      <c r="F250">
        <f t="shared" si="39"/>
        <v>3277</v>
      </c>
      <c r="G250">
        <f t="shared" si="40"/>
        <v>295622</v>
      </c>
      <c r="H250">
        <f t="shared" si="34"/>
        <v>5000</v>
      </c>
      <c r="I250">
        <f t="shared" si="41"/>
        <v>290622</v>
      </c>
      <c r="J250" s="11">
        <f t="shared" si="35"/>
        <v>0.65539999999999998</v>
      </c>
    </row>
    <row r="251" spans="1:10">
      <c r="A251" s="8">
        <v>45474</v>
      </c>
      <c r="B251">
        <f>SUMIF(利用履歴!$C$2:$C$48,"="&amp;定額コース支払!A251,利用履歴!$B$2:$B$48)</f>
        <v>0</v>
      </c>
      <c r="C251">
        <f t="shared" si="37"/>
        <v>290622</v>
      </c>
      <c r="D251" s="9">
        <f t="shared" si="38"/>
        <v>30</v>
      </c>
      <c r="E251" s="12">
        <f t="shared" si="36"/>
        <v>1.084931506849315E-2</v>
      </c>
      <c r="F251">
        <f t="shared" si="39"/>
        <v>3153</v>
      </c>
      <c r="G251">
        <f t="shared" si="40"/>
        <v>293775</v>
      </c>
      <c r="H251">
        <f t="shared" si="34"/>
        <v>5000</v>
      </c>
      <c r="I251">
        <f t="shared" si="41"/>
        <v>288775</v>
      </c>
      <c r="J251" s="11">
        <f t="shared" si="35"/>
        <v>0.63060000000000005</v>
      </c>
    </row>
    <row r="252" spans="1:10">
      <c r="A252" s="8">
        <v>45505</v>
      </c>
      <c r="B252">
        <f>SUMIF(利用履歴!$C$2:$C$48,"="&amp;定額コース支払!A252,利用履歴!$B$2:$B$48)</f>
        <v>0</v>
      </c>
      <c r="C252">
        <f t="shared" si="37"/>
        <v>288775</v>
      </c>
      <c r="D252" s="9">
        <f t="shared" si="38"/>
        <v>31</v>
      </c>
      <c r="E252" s="12">
        <f t="shared" si="36"/>
        <v>1.1210958904109591E-2</v>
      </c>
      <c r="F252">
        <f t="shared" si="39"/>
        <v>3237</v>
      </c>
      <c r="G252">
        <f t="shared" si="40"/>
        <v>292012</v>
      </c>
      <c r="H252">
        <f t="shared" si="34"/>
        <v>5000</v>
      </c>
      <c r="I252">
        <f t="shared" si="41"/>
        <v>287012</v>
      </c>
      <c r="J252" s="11">
        <f t="shared" si="35"/>
        <v>0.64739999999999998</v>
      </c>
    </row>
    <row r="253" spans="1:10">
      <c r="A253" s="8">
        <v>45536</v>
      </c>
      <c r="B253">
        <f>SUMIF(利用履歴!$C$2:$C$48,"="&amp;定額コース支払!A253,利用履歴!$B$2:$B$48)</f>
        <v>0</v>
      </c>
      <c r="C253">
        <f t="shared" si="37"/>
        <v>287012</v>
      </c>
      <c r="D253" s="9">
        <f t="shared" si="38"/>
        <v>31</v>
      </c>
      <c r="E253" s="12">
        <f t="shared" si="36"/>
        <v>1.1210958904109591E-2</v>
      </c>
      <c r="F253">
        <f t="shared" si="39"/>
        <v>3217</v>
      </c>
      <c r="G253">
        <f t="shared" si="40"/>
        <v>290229</v>
      </c>
      <c r="H253">
        <f t="shared" si="34"/>
        <v>5000</v>
      </c>
      <c r="I253">
        <f t="shared" si="41"/>
        <v>285229</v>
      </c>
      <c r="J253" s="11">
        <f t="shared" si="35"/>
        <v>0.64339999999999997</v>
      </c>
    </row>
    <row r="254" spans="1:10">
      <c r="A254" s="8">
        <v>45566</v>
      </c>
      <c r="B254">
        <f>SUMIF(利用履歴!$C$2:$C$48,"="&amp;定額コース支払!A254,利用履歴!$B$2:$B$48)</f>
        <v>0</v>
      </c>
      <c r="C254">
        <f t="shared" si="37"/>
        <v>285229</v>
      </c>
      <c r="D254" s="9">
        <f t="shared" si="38"/>
        <v>30</v>
      </c>
      <c r="E254" s="12">
        <f t="shared" si="36"/>
        <v>1.084931506849315E-2</v>
      </c>
      <c r="F254">
        <f t="shared" si="39"/>
        <v>3094</v>
      </c>
      <c r="G254">
        <f t="shared" si="40"/>
        <v>288323</v>
      </c>
      <c r="H254">
        <f t="shared" si="34"/>
        <v>5000</v>
      </c>
      <c r="I254">
        <f t="shared" si="41"/>
        <v>283323</v>
      </c>
      <c r="J254" s="11">
        <f t="shared" si="35"/>
        <v>0.61880000000000002</v>
      </c>
    </row>
    <row r="255" spans="1:10">
      <c r="A255" s="8">
        <v>45597</v>
      </c>
      <c r="B255">
        <f>SUMIF(利用履歴!$C$2:$C$48,"="&amp;定額コース支払!A255,利用履歴!$B$2:$B$48)</f>
        <v>0</v>
      </c>
      <c r="C255">
        <f t="shared" si="37"/>
        <v>283323</v>
      </c>
      <c r="D255" s="9">
        <f t="shared" si="38"/>
        <v>31</v>
      </c>
      <c r="E255" s="12">
        <f t="shared" si="36"/>
        <v>1.1210958904109591E-2</v>
      </c>
      <c r="F255">
        <f t="shared" si="39"/>
        <v>3176</v>
      </c>
      <c r="G255">
        <f t="shared" si="40"/>
        <v>286499</v>
      </c>
      <c r="H255">
        <f t="shared" si="34"/>
        <v>5000</v>
      </c>
      <c r="I255">
        <f t="shared" si="41"/>
        <v>281499</v>
      </c>
      <c r="J255" s="11">
        <f t="shared" si="35"/>
        <v>0.63519999999999999</v>
      </c>
    </row>
    <row r="256" spans="1:10">
      <c r="A256" s="8">
        <v>45627</v>
      </c>
      <c r="B256">
        <f>SUMIF(利用履歴!$C$2:$C$48,"="&amp;定額コース支払!A256,利用履歴!$B$2:$B$48)</f>
        <v>0</v>
      </c>
      <c r="C256">
        <f t="shared" si="37"/>
        <v>281499</v>
      </c>
      <c r="D256" s="9">
        <f t="shared" si="38"/>
        <v>30</v>
      </c>
      <c r="E256" s="12">
        <f t="shared" si="36"/>
        <v>1.084931506849315E-2</v>
      </c>
      <c r="F256">
        <f t="shared" si="39"/>
        <v>3054</v>
      </c>
      <c r="G256">
        <f t="shared" si="40"/>
        <v>284553</v>
      </c>
      <c r="H256">
        <f t="shared" si="34"/>
        <v>5000</v>
      </c>
      <c r="I256">
        <f t="shared" si="41"/>
        <v>279553</v>
      </c>
      <c r="J256" s="11">
        <f t="shared" si="35"/>
        <v>0.61080000000000001</v>
      </c>
    </row>
    <row r="257" spans="1:10">
      <c r="A257" s="8">
        <v>45658</v>
      </c>
      <c r="B257">
        <f>SUMIF(利用履歴!$C$2:$C$48,"="&amp;定額コース支払!A257,利用履歴!$B$2:$B$48)</f>
        <v>0</v>
      </c>
      <c r="C257">
        <f t="shared" si="37"/>
        <v>279553</v>
      </c>
      <c r="D257" s="9">
        <f t="shared" si="38"/>
        <v>31</v>
      </c>
      <c r="E257" s="12">
        <f t="shared" si="36"/>
        <v>1.1210958904109591E-2</v>
      </c>
      <c r="F257">
        <f t="shared" si="39"/>
        <v>3134</v>
      </c>
      <c r="G257">
        <f t="shared" si="40"/>
        <v>282687</v>
      </c>
      <c r="H257">
        <f t="shared" si="34"/>
        <v>5000</v>
      </c>
      <c r="I257">
        <f t="shared" si="41"/>
        <v>277687</v>
      </c>
      <c r="J257" s="11">
        <f t="shared" si="35"/>
        <v>0.62680000000000002</v>
      </c>
    </row>
    <row r="258" spans="1:10">
      <c r="A258" s="8">
        <v>45689</v>
      </c>
      <c r="B258">
        <f>SUMIF(利用履歴!$C$2:$C$48,"="&amp;定額コース支払!A258,利用履歴!$B$2:$B$48)</f>
        <v>0</v>
      </c>
      <c r="C258">
        <f t="shared" si="37"/>
        <v>277687</v>
      </c>
      <c r="D258" s="9">
        <f t="shared" si="38"/>
        <v>31</v>
      </c>
      <c r="E258" s="12">
        <f t="shared" si="36"/>
        <v>1.1210958904109591E-2</v>
      </c>
      <c r="F258">
        <f t="shared" si="39"/>
        <v>3113</v>
      </c>
      <c r="G258">
        <f t="shared" si="40"/>
        <v>280800</v>
      </c>
      <c r="H258">
        <f t="shared" si="34"/>
        <v>5000</v>
      </c>
      <c r="I258">
        <f t="shared" si="41"/>
        <v>275800</v>
      </c>
      <c r="J258" s="11">
        <f t="shared" si="35"/>
        <v>0.62260000000000004</v>
      </c>
    </row>
    <row r="259" spans="1:10">
      <c r="A259" s="8">
        <v>45717</v>
      </c>
      <c r="B259">
        <f>SUMIF(利用履歴!$C$2:$C$48,"="&amp;定額コース支払!A259,利用履歴!$B$2:$B$48)</f>
        <v>0</v>
      </c>
      <c r="C259">
        <f t="shared" si="37"/>
        <v>275800</v>
      </c>
      <c r="D259" s="9">
        <f t="shared" si="38"/>
        <v>28</v>
      </c>
      <c r="E259" s="12">
        <f t="shared" si="36"/>
        <v>1.0126027397260274E-2</v>
      </c>
      <c r="F259">
        <f t="shared" si="39"/>
        <v>2792</v>
      </c>
      <c r="G259">
        <f t="shared" si="40"/>
        <v>278592</v>
      </c>
      <c r="H259">
        <f t="shared" si="34"/>
        <v>5000</v>
      </c>
      <c r="I259">
        <f t="shared" si="41"/>
        <v>273592</v>
      </c>
      <c r="J259" s="11">
        <f t="shared" si="35"/>
        <v>0.55840000000000001</v>
      </c>
    </row>
    <row r="260" spans="1:10">
      <c r="A260" s="8">
        <v>45748</v>
      </c>
      <c r="B260">
        <f>SUMIF(利用履歴!$C$2:$C$48,"="&amp;定額コース支払!A260,利用履歴!$B$2:$B$48)</f>
        <v>0</v>
      </c>
      <c r="C260">
        <f t="shared" si="37"/>
        <v>273592</v>
      </c>
      <c r="D260" s="9">
        <f t="shared" si="38"/>
        <v>31</v>
      </c>
      <c r="E260" s="12">
        <f t="shared" si="36"/>
        <v>1.1210958904109591E-2</v>
      </c>
      <c r="F260">
        <f t="shared" si="39"/>
        <v>3067</v>
      </c>
      <c r="G260">
        <f t="shared" si="40"/>
        <v>276659</v>
      </c>
      <c r="H260">
        <f t="shared" si="34"/>
        <v>5000</v>
      </c>
      <c r="I260">
        <f t="shared" si="41"/>
        <v>271659</v>
      </c>
      <c r="J260" s="11">
        <f t="shared" si="35"/>
        <v>0.61339999999999995</v>
      </c>
    </row>
    <row r="261" spans="1:10">
      <c r="A261" s="8">
        <v>45778</v>
      </c>
      <c r="B261">
        <f>SUMIF(利用履歴!$C$2:$C$48,"="&amp;定額コース支払!A261,利用履歴!$B$2:$B$48)</f>
        <v>0</v>
      </c>
      <c r="C261">
        <f t="shared" si="37"/>
        <v>271659</v>
      </c>
      <c r="D261" s="9">
        <f t="shared" si="38"/>
        <v>30</v>
      </c>
      <c r="E261" s="12">
        <f t="shared" si="36"/>
        <v>1.084931506849315E-2</v>
      </c>
      <c r="F261">
        <f t="shared" si="39"/>
        <v>2947</v>
      </c>
      <c r="G261">
        <f t="shared" si="40"/>
        <v>274606</v>
      </c>
      <c r="H261">
        <f t="shared" si="34"/>
        <v>5000</v>
      </c>
      <c r="I261">
        <f t="shared" si="41"/>
        <v>269606</v>
      </c>
      <c r="J261" s="11">
        <f t="shared" si="35"/>
        <v>0.58940000000000003</v>
      </c>
    </row>
    <row r="262" spans="1:10">
      <c r="A262" s="8">
        <v>45809</v>
      </c>
      <c r="B262">
        <f>SUMIF(利用履歴!$C$2:$C$48,"="&amp;定額コース支払!A262,利用履歴!$B$2:$B$48)</f>
        <v>0</v>
      </c>
      <c r="C262">
        <f t="shared" si="37"/>
        <v>269606</v>
      </c>
      <c r="D262" s="9">
        <f t="shared" si="38"/>
        <v>31</v>
      </c>
      <c r="E262" s="12">
        <f t="shared" si="36"/>
        <v>1.1210958904109591E-2</v>
      </c>
      <c r="F262">
        <f t="shared" si="39"/>
        <v>3022</v>
      </c>
      <c r="G262">
        <f t="shared" si="40"/>
        <v>272628</v>
      </c>
      <c r="H262">
        <f t="shared" ref="H262:H325" si="42">IF(G262&lt;$B$2,G262,$B$2)</f>
        <v>5000</v>
      </c>
      <c r="I262">
        <f t="shared" si="41"/>
        <v>267628</v>
      </c>
      <c r="J262" s="11">
        <f t="shared" ref="J262:J325" si="43">IF(H262=0,"-",F262/H262)</f>
        <v>0.60440000000000005</v>
      </c>
    </row>
    <row r="263" spans="1:10">
      <c r="A263" s="8">
        <v>45839</v>
      </c>
      <c r="B263">
        <f>SUMIF(利用履歴!$C$2:$C$48,"="&amp;定額コース支払!A263,利用履歴!$B$2:$B$48)</f>
        <v>0</v>
      </c>
      <c r="C263">
        <f t="shared" si="37"/>
        <v>267628</v>
      </c>
      <c r="D263" s="9">
        <f t="shared" si="38"/>
        <v>30</v>
      </c>
      <c r="E263" s="12">
        <f t="shared" ref="E263:E326" si="44">$B$1*D263/365</f>
        <v>1.084931506849315E-2</v>
      </c>
      <c r="F263">
        <f t="shared" si="39"/>
        <v>2903</v>
      </c>
      <c r="G263">
        <f t="shared" si="40"/>
        <v>270531</v>
      </c>
      <c r="H263">
        <f t="shared" si="42"/>
        <v>5000</v>
      </c>
      <c r="I263">
        <f t="shared" si="41"/>
        <v>265531</v>
      </c>
      <c r="J263" s="11">
        <f t="shared" si="43"/>
        <v>0.5806</v>
      </c>
    </row>
    <row r="264" spans="1:10">
      <c r="A264" s="8">
        <v>45870</v>
      </c>
      <c r="B264">
        <f>SUMIF(利用履歴!$C$2:$C$48,"="&amp;定額コース支払!A264,利用履歴!$B$2:$B$48)</f>
        <v>0</v>
      </c>
      <c r="C264">
        <f t="shared" si="37"/>
        <v>265531</v>
      </c>
      <c r="D264" s="9">
        <f t="shared" si="38"/>
        <v>31</v>
      </c>
      <c r="E264" s="12">
        <f t="shared" si="44"/>
        <v>1.1210958904109591E-2</v>
      </c>
      <c r="F264">
        <f t="shared" si="39"/>
        <v>2976</v>
      </c>
      <c r="G264">
        <f t="shared" si="40"/>
        <v>268507</v>
      </c>
      <c r="H264">
        <f t="shared" si="42"/>
        <v>5000</v>
      </c>
      <c r="I264">
        <f t="shared" si="41"/>
        <v>263507</v>
      </c>
      <c r="J264" s="11">
        <f t="shared" si="43"/>
        <v>0.59519999999999995</v>
      </c>
    </row>
    <row r="265" spans="1:10">
      <c r="A265" s="8">
        <v>45901</v>
      </c>
      <c r="B265">
        <f>SUMIF(利用履歴!$C$2:$C$48,"="&amp;定額コース支払!A265,利用履歴!$B$2:$B$48)</f>
        <v>0</v>
      </c>
      <c r="C265">
        <f t="shared" si="37"/>
        <v>263507</v>
      </c>
      <c r="D265" s="9">
        <f t="shared" si="38"/>
        <v>31</v>
      </c>
      <c r="E265" s="12">
        <f t="shared" si="44"/>
        <v>1.1210958904109591E-2</v>
      </c>
      <c r="F265">
        <f t="shared" si="39"/>
        <v>2954</v>
      </c>
      <c r="G265">
        <f t="shared" si="40"/>
        <v>266461</v>
      </c>
      <c r="H265">
        <f t="shared" si="42"/>
        <v>5000</v>
      </c>
      <c r="I265">
        <f t="shared" si="41"/>
        <v>261461</v>
      </c>
      <c r="J265" s="11">
        <f t="shared" si="43"/>
        <v>0.59079999999999999</v>
      </c>
    </row>
    <row r="266" spans="1:10">
      <c r="A266" s="8">
        <v>45931</v>
      </c>
      <c r="B266">
        <f>SUMIF(利用履歴!$C$2:$C$48,"="&amp;定額コース支払!A266,利用履歴!$B$2:$B$48)</f>
        <v>0</v>
      </c>
      <c r="C266">
        <f t="shared" si="37"/>
        <v>261461</v>
      </c>
      <c r="D266" s="9">
        <f t="shared" si="38"/>
        <v>30</v>
      </c>
      <c r="E266" s="12">
        <f t="shared" si="44"/>
        <v>1.084931506849315E-2</v>
      </c>
      <c r="F266">
        <f t="shared" si="39"/>
        <v>2836</v>
      </c>
      <c r="G266">
        <f t="shared" si="40"/>
        <v>264297</v>
      </c>
      <c r="H266">
        <f t="shared" si="42"/>
        <v>5000</v>
      </c>
      <c r="I266">
        <f t="shared" si="41"/>
        <v>259297</v>
      </c>
      <c r="J266" s="11">
        <f t="shared" si="43"/>
        <v>0.56720000000000004</v>
      </c>
    </row>
    <row r="267" spans="1:10">
      <c r="A267" s="8">
        <v>45962</v>
      </c>
      <c r="B267">
        <f>SUMIF(利用履歴!$C$2:$C$48,"="&amp;定額コース支払!A267,利用履歴!$B$2:$B$48)</f>
        <v>0</v>
      </c>
      <c r="C267">
        <f t="shared" si="37"/>
        <v>259297</v>
      </c>
      <c r="D267" s="9">
        <f t="shared" si="38"/>
        <v>31</v>
      </c>
      <c r="E267" s="12">
        <f t="shared" si="44"/>
        <v>1.1210958904109591E-2</v>
      </c>
      <c r="F267">
        <f t="shared" si="39"/>
        <v>2906</v>
      </c>
      <c r="G267">
        <f t="shared" si="40"/>
        <v>262203</v>
      </c>
      <c r="H267">
        <f t="shared" si="42"/>
        <v>5000</v>
      </c>
      <c r="I267">
        <f t="shared" si="41"/>
        <v>257203</v>
      </c>
      <c r="J267" s="11">
        <f t="shared" si="43"/>
        <v>0.58120000000000005</v>
      </c>
    </row>
    <row r="268" spans="1:10">
      <c r="A268" s="8">
        <v>45992</v>
      </c>
      <c r="B268">
        <f>SUMIF(利用履歴!$C$2:$C$48,"="&amp;定額コース支払!A268,利用履歴!$B$2:$B$48)</f>
        <v>0</v>
      </c>
      <c r="C268">
        <f t="shared" si="37"/>
        <v>257203</v>
      </c>
      <c r="D268" s="9">
        <f t="shared" si="38"/>
        <v>30</v>
      </c>
      <c r="E268" s="12">
        <f t="shared" si="44"/>
        <v>1.084931506849315E-2</v>
      </c>
      <c r="F268">
        <f t="shared" si="39"/>
        <v>2790</v>
      </c>
      <c r="G268">
        <f t="shared" si="40"/>
        <v>259993</v>
      </c>
      <c r="H268">
        <f t="shared" si="42"/>
        <v>5000</v>
      </c>
      <c r="I268">
        <f t="shared" si="41"/>
        <v>254993</v>
      </c>
      <c r="J268" s="11">
        <f t="shared" si="43"/>
        <v>0.55800000000000005</v>
      </c>
    </row>
    <row r="269" spans="1:10">
      <c r="A269" s="8">
        <v>46023</v>
      </c>
      <c r="B269">
        <f>SUMIF(利用履歴!$C$2:$C$48,"="&amp;定額コース支払!A269,利用履歴!$B$2:$B$48)</f>
        <v>0</v>
      </c>
      <c r="C269">
        <f t="shared" si="37"/>
        <v>254993</v>
      </c>
      <c r="D269" s="9">
        <f t="shared" si="38"/>
        <v>31</v>
      </c>
      <c r="E269" s="12">
        <f t="shared" si="44"/>
        <v>1.1210958904109591E-2</v>
      </c>
      <c r="F269">
        <f t="shared" si="39"/>
        <v>2858</v>
      </c>
      <c r="G269">
        <f t="shared" si="40"/>
        <v>257851</v>
      </c>
      <c r="H269">
        <f t="shared" si="42"/>
        <v>5000</v>
      </c>
      <c r="I269">
        <f t="shared" si="41"/>
        <v>252851</v>
      </c>
      <c r="J269" s="11">
        <f t="shared" si="43"/>
        <v>0.5716</v>
      </c>
    </row>
    <row r="270" spans="1:10">
      <c r="A270" s="8">
        <v>46054</v>
      </c>
      <c r="B270">
        <f>SUMIF(利用履歴!$C$2:$C$48,"="&amp;定額コース支払!A270,利用履歴!$B$2:$B$48)</f>
        <v>0</v>
      </c>
      <c r="C270">
        <f t="shared" si="37"/>
        <v>252851</v>
      </c>
      <c r="D270" s="9">
        <f t="shared" si="38"/>
        <v>31</v>
      </c>
      <c r="E270" s="12">
        <f t="shared" si="44"/>
        <v>1.1210958904109591E-2</v>
      </c>
      <c r="F270">
        <f t="shared" si="39"/>
        <v>2834</v>
      </c>
      <c r="G270">
        <f t="shared" si="40"/>
        <v>255685</v>
      </c>
      <c r="H270">
        <f t="shared" si="42"/>
        <v>5000</v>
      </c>
      <c r="I270">
        <f t="shared" si="41"/>
        <v>250685</v>
      </c>
      <c r="J270" s="11">
        <f t="shared" si="43"/>
        <v>0.56679999999999997</v>
      </c>
    </row>
    <row r="271" spans="1:10">
      <c r="A271" s="8">
        <v>46082</v>
      </c>
      <c r="B271">
        <f>SUMIF(利用履歴!$C$2:$C$48,"="&amp;定額コース支払!A271,利用履歴!$B$2:$B$48)</f>
        <v>0</v>
      </c>
      <c r="C271">
        <f t="shared" si="37"/>
        <v>250685</v>
      </c>
      <c r="D271" s="9">
        <f t="shared" si="38"/>
        <v>28</v>
      </c>
      <c r="E271" s="12">
        <f t="shared" si="44"/>
        <v>1.0126027397260274E-2</v>
      </c>
      <c r="F271">
        <f t="shared" si="39"/>
        <v>2538</v>
      </c>
      <c r="G271">
        <f t="shared" si="40"/>
        <v>253223</v>
      </c>
      <c r="H271">
        <f t="shared" si="42"/>
        <v>5000</v>
      </c>
      <c r="I271">
        <f t="shared" si="41"/>
        <v>248223</v>
      </c>
      <c r="J271" s="11">
        <f t="shared" si="43"/>
        <v>0.50760000000000005</v>
      </c>
    </row>
    <row r="272" spans="1:10">
      <c r="A272" s="8">
        <v>46113</v>
      </c>
      <c r="B272">
        <f>SUMIF(利用履歴!$C$2:$C$48,"="&amp;定額コース支払!A272,利用履歴!$B$2:$B$48)</f>
        <v>0</v>
      </c>
      <c r="C272">
        <f t="shared" si="37"/>
        <v>248223</v>
      </c>
      <c r="D272" s="9">
        <f t="shared" si="38"/>
        <v>31</v>
      </c>
      <c r="E272" s="12">
        <f t="shared" si="44"/>
        <v>1.1210958904109591E-2</v>
      </c>
      <c r="F272">
        <f t="shared" si="39"/>
        <v>2782</v>
      </c>
      <c r="G272">
        <f t="shared" si="40"/>
        <v>251005</v>
      </c>
      <c r="H272">
        <f t="shared" si="42"/>
        <v>5000</v>
      </c>
      <c r="I272">
        <f t="shared" si="41"/>
        <v>246005</v>
      </c>
      <c r="J272" s="11">
        <f t="shared" si="43"/>
        <v>0.55640000000000001</v>
      </c>
    </row>
    <row r="273" spans="1:10">
      <c r="A273" s="8">
        <v>46143</v>
      </c>
      <c r="B273">
        <f>SUMIF(利用履歴!$C$2:$C$48,"="&amp;定額コース支払!A273,利用履歴!$B$2:$B$48)</f>
        <v>0</v>
      </c>
      <c r="C273">
        <f t="shared" si="37"/>
        <v>246005</v>
      </c>
      <c r="D273" s="9">
        <f t="shared" si="38"/>
        <v>30</v>
      </c>
      <c r="E273" s="12">
        <f t="shared" si="44"/>
        <v>1.084931506849315E-2</v>
      </c>
      <c r="F273">
        <f t="shared" si="39"/>
        <v>2668</v>
      </c>
      <c r="G273">
        <f t="shared" si="40"/>
        <v>248673</v>
      </c>
      <c r="H273">
        <f t="shared" si="42"/>
        <v>5000</v>
      </c>
      <c r="I273">
        <f t="shared" si="41"/>
        <v>243673</v>
      </c>
      <c r="J273" s="11">
        <f t="shared" si="43"/>
        <v>0.53359999999999996</v>
      </c>
    </row>
    <row r="274" spans="1:10">
      <c r="A274" s="8">
        <v>46174</v>
      </c>
      <c r="B274">
        <f>SUMIF(利用履歴!$C$2:$C$48,"="&amp;定額コース支払!A274,利用履歴!$B$2:$B$48)</f>
        <v>0</v>
      </c>
      <c r="C274">
        <f t="shared" si="37"/>
        <v>243673</v>
      </c>
      <c r="D274" s="9">
        <f t="shared" si="38"/>
        <v>31</v>
      </c>
      <c r="E274" s="12">
        <f t="shared" si="44"/>
        <v>1.1210958904109591E-2</v>
      </c>
      <c r="F274">
        <f t="shared" si="39"/>
        <v>2731</v>
      </c>
      <c r="G274">
        <f t="shared" si="40"/>
        <v>246404</v>
      </c>
      <c r="H274">
        <f t="shared" si="42"/>
        <v>5000</v>
      </c>
      <c r="I274">
        <f t="shared" si="41"/>
        <v>241404</v>
      </c>
      <c r="J274" s="11">
        <f t="shared" si="43"/>
        <v>0.54620000000000002</v>
      </c>
    </row>
    <row r="275" spans="1:10">
      <c r="A275" s="8">
        <v>46204</v>
      </c>
      <c r="B275">
        <f>SUMIF(利用履歴!$C$2:$C$48,"="&amp;定額コース支払!A275,利用履歴!$B$2:$B$48)</f>
        <v>0</v>
      </c>
      <c r="C275">
        <f t="shared" si="37"/>
        <v>241404</v>
      </c>
      <c r="D275" s="9">
        <f t="shared" si="38"/>
        <v>30</v>
      </c>
      <c r="E275" s="12">
        <f t="shared" si="44"/>
        <v>1.084931506849315E-2</v>
      </c>
      <c r="F275">
        <f t="shared" si="39"/>
        <v>2619</v>
      </c>
      <c r="G275">
        <f t="shared" si="40"/>
        <v>244023</v>
      </c>
      <c r="H275">
        <f t="shared" si="42"/>
        <v>5000</v>
      </c>
      <c r="I275">
        <f t="shared" si="41"/>
        <v>239023</v>
      </c>
      <c r="J275" s="11">
        <f t="shared" si="43"/>
        <v>0.52380000000000004</v>
      </c>
    </row>
    <row r="276" spans="1:10">
      <c r="A276" s="8">
        <v>46235</v>
      </c>
      <c r="B276">
        <f>SUMIF(利用履歴!$C$2:$C$48,"="&amp;定額コース支払!A276,利用履歴!$B$2:$B$48)</f>
        <v>0</v>
      </c>
      <c r="C276">
        <f t="shared" si="37"/>
        <v>239023</v>
      </c>
      <c r="D276" s="9">
        <f t="shared" si="38"/>
        <v>31</v>
      </c>
      <c r="E276" s="12">
        <f t="shared" si="44"/>
        <v>1.1210958904109591E-2</v>
      </c>
      <c r="F276">
        <f t="shared" si="39"/>
        <v>2679</v>
      </c>
      <c r="G276">
        <f t="shared" si="40"/>
        <v>241702</v>
      </c>
      <c r="H276">
        <f t="shared" si="42"/>
        <v>5000</v>
      </c>
      <c r="I276">
        <f t="shared" si="41"/>
        <v>236702</v>
      </c>
      <c r="J276" s="11">
        <f t="shared" si="43"/>
        <v>0.53580000000000005</v>
      </c>
    </row>
    <row r="277" spans="1:10">
      <c r="A277" s="8">
        <v>46266</v>
      </c>
      <c r="B277">
        <f>SUMIF(利用履歴!$C$2:$C$48,"="&amp;定額コース支払!A277,利用履歴!$B$2:$B$48)</f>
        <v>0</v>
      </c>
      <c r="C277">
        <f t="shared" si="37"/>
        <v>236702</v>
      </c>
      <c r="D277" s="9">
        <f t="shared" si="38"/>
        <v>31</v>
      </c>
      <c r="E277" s="12">
        <f t="shared" si="44"/>
        <v>1.1210958904109591E-2</v>
      </c>
      <c r="F277">
        <f t="shared" si="39"/>
        <v>2653</v>
      </c>
      <c r="G277">
        <f t="shared" si="40"/>
        <v>239355</v>
      </c>
      <c r="H277">
        <f t="shared" si="42"/>
        <v>5000</v>
      </c>
      <c r="I277">
        <f t="shared" si="41"/>
        <v>234355</v>
      </c>
      <c r="J277" s="11">
        <f t="shared" si="43"/>
        <v>0.53059999999999996</v>
      </c>
    </row>
    <row r="278" spans="1:10">
      <c r="A278" s="8">
        <v>46296</v>
      </c>
      <c r="B278">
        <f>SUMIF(利用履歴!$C$2:$C$48,"="&amp;定額コース支払!A278,利用履歴!$B$2:$B$48)</f>
        <v>0</v>
      </c>
      <c r="C278">
        <f t="shared" si="37"/>
        <v>234355</v>
      </c>
      <c r="D278" s="9">
        <f t="shared" si="38"/>
        <v>30</v>
      </c>
      <c r="E278" s="12">
        <f t="shared" si="44"/>
        <v>1.084931506849315E-2</v>
      </c>
      <c r="F278">
        <f t="shared" si="39"/>
        <v>2542</v>
      </c>
      <c r="G278">
        <f t="shared" si="40"/>
        <v>236897</v>
      </c>
      <c r="H278">
        <f t="shared" si="42"/>
        <v>5000</v>
      </c>
      <c r="I278">
        <f t="shared" si="41"/>
        <v>231897</v>
      </c>
      <c r="J278" s="11">
        <f t="shared" si="43"/>
        <v>0.50839999999999996</v>
      </c>
    </row>
    <row r="279" spans="1:10">
      <c r="A279" s="8">
        <v>46327</v>
      </c>
      <c r="B279">
        <f>SUMIF(利用履歴!$C$2:$C$48,"="&amp;定額コース支払!A279,利用履歴!$B$2:$B$48)</f>
        <v>0</v>
      </c>
      <c r="C279">
        <f t="shared" si="37"/>
        <v>231897</v>
      </c>
      <c r="D279" s="9">
        <f t="shared" si="38"/>
        <v>31</v>
      </c>
      <c r="E279" s="12">
        <f t="shared" si="44"/>
        <v>1.1210958904109591E-2</v>
      </c>
      <c r="F279">
        <f t="shared" si="39"/>
        <v>2599</v>
      </c>
      <c r="G279">
        <f t="shared" si="40"/>
        <v>234496</v>
      </c>
      <c r="H279">
        <f t="shared" si="42"/>
        <v>5000</v>
      </c>
      <c r="I279">
        <f t="shared" si="41"/>
        <v>229496</v>
      </c>
      <c r="J279" s="11">
        <f t="shared" si="43"/>
        <v>0.51980000000000004</v>
      </c>
    </row>
    <row r="280" spans="1:10">
      <c r="A280" s="8">
        <v>46357</v>
      </c>
      <c r="B280">
        <f>SUMIF(利用履歴!$C$2:$C$48,"="&amp;定額コース支払!A280,利用履歴!$B$2:$B$48)</f>
        <v>0</v>
      </c>
      <c r="C280">
        <f t="shared" si="37"/>
        <v>229496</v>
      </c>
      <c r="D280" s="9">
        <f t="shared" si="38"/>
        <v>30</v>
      </c>
      <c r="E280" s="12">
        <f t="shared" si="44"/>
        <v>1.084931506849315E-2</v>
      </c>
      <c r="F280">
        <f t="shared" si="39"/>
        <v>2489</v>
      </c>
      <c r="G280">
        <f t="shared" si="40"/>
        <v>231985</v>
      </c>
      <c r="H280">
        <f t="shared" si="42"/>
        <v>5000</v>
      </c>
      <c r="I280">
        <f t="shared" si="41"/>
        <v>226985</v>
      </c>
      <c r="J280" s="11">
        <f t="shared" si="43"/>
        <v>0.49780000000000002</v>
      </c>
    </row>
    <row r="281" spans="1:10">
      <c r="A281" s="8">
        <v>46388</v>
      </c>
      <c r="B281">
        <f>SUMIF(利用履歴!$C$2:$C$48,"="&amp;定額コース支払!A281,利用履歴!$B$2:$B$48)</f>
        <v>0</v>
      </c>
      <c r="C281">
        <f t="shared" si="37"/>
        <v>226985</v>
      </c>
      <c r="D281" s="9">
        <f t="shared" si="38"/>
        <v>31</v>
      </c>
      <c r="E281" s="12">
        <f t="shared" si="44"/>
        <v>1.1210958904109591E-2</v>
      </c>
      <c r="F281">
        <f t="shared" si="39"/>
        <v>2544</v>
      </c>
      <c r="G281">
        <f t="shared" si="40"/>
        <v>229529</v>
      </c>
      <c r="H281">
        <f t="shared" si="42"/>
        <v>5000</v>
      </c>
      <c r="I281">
        <f t="shared" si="41"/>
        <v>224529</v>
      </c>
      <c r="J281" s="11">
        <f t="shared" si="43"/>
        <v>0.50880000000000003</v>
      </c>
    </row>
    <row r="282" spans="1:10">
      <c r="A282" s="8">
        <v>46419</v>
      </c>
      <c r="B282">
        <f>SUMIF(利用履歴!$C$2:$C$48,"="&amp;定額コース支払!A282,利用履歴!$B$2:$B$48)</f>
        <v>0</v>
      </c>
      <c r="C282">
        <f t="shared" si="37"/>
        <v>224529</v>
      </c>
      <c r="D282" s="9">
        <f t="shared" si="38"/>
        <v>31</v>
      </c>
      <c r="E282" s="12">
        <f t="shared" si="44"/>
        <v>1.1210958904109591E-2</v>
      </c>
      <c r="F282">
        <f t="shared" si="39"/>
        <v>2517</v>
      </c>
      <c r="G282">
        <f t="shared" si="40"/>
        <v>227046</v>
      </c>
      <c r="H282">
        <f t="shared" si="42"/>
        <v>5000</v>
      </c>
      <c r="I282">
        <f t="shared" si="41"/>
        <v>222046</v>
      </c>
      <c r="J282" s="11">
        <f t="shared" si="43"/>
        <v>0.50339999999999996</v>
      </c>
    </row>
    <row r="283" spans="1:10">
      <c r="A283" s="8">
        <v>46447</v>
      </c>
      <c r="B283">
        <f>SUMIF(利用履歴!$C$2:$C$48,"="&amp;定額コース支払!A283,利用履歴!$B$2:$B$48)</f>
        <v>0</v>
      </c>
      <c r="C283">
        <f t="shared" si="37"/>
        <v>222046</v>
      </c>
      <c r="D283" s="9">
        <f t="shared" si="38"/>
        <v>28</v>
      </c>
      <c r="E283" s="12">
        <f t="shared" si="44"/>
        <v>1.0126027397260274E-2</v>
      </c>
      <c r="F283">
        <f t="shared" si="39"/>
        <v>2248</v>
      </c>
      <c r="G283">
        <f t="shared" si="40"/>
        <v>224294</v>
      </c>
      <c r="H283">
        <f t="shared" si="42"/>
        <v>5000</v>
      </c>
      <c r="I283">
        <f t="shared" si="41"/>
        <v>219294</v>
      </c>
      <c r="J283" s="11">
        <f t="shared" si="43"/>
        <v>0.4496</v>
      </c>
    </row>
    <row r="284" spans="1:10">
      <c r="A284" s="8">
        <v>46478</v>
      </c>
      <c r="B284">
        <f>SUMIF(利用履歴!$C$2:$C$48,"="&amp;定額コース支払!A284,利用履歴!$B$2:$B$48)</f>
        <v>0</v>
      </c>
      <c r="C284">
        <f t="shared" si="37"/>
        <v>219294</v>
      </c>
      <c r="D284" s="9">
        <f t="shared" si="38"/>
        <v>31</v>
      </c>
      <c r="E284" s="12">
        <f t="shared" si="44"/>
        <v>1.1210958904109591E-2</v>
      </c>
      <c r="F284">
        <f t="shared" si="39"/>
        <v>2458</v>
      </c>
      <c r="G284">
        <f t="shared" si="40"/>
        <v>221752</v>
      </c>
      <c r="H284">
        <f t="shared" si="42"/>
        <v>5000</v>
      </c>
      <c r="I284">
        <f t="shared" si="41"/>
        <v>216752</v>
      </c>
      <c r="J284" s="11">
        <f t="shared" si="43"/>
        <v>0.49159999999999998</v>
      </c>
    </row>
    <row r="285" spans="1:10">
      <c r="A285" s="8">
        <v>46508</v>
      </c>
      <c r="B285">
        <f>SUMIF(利用履歴!$C$2:$C$48,"="&amp;定額コース支払!A285,利用履歴!$B$2:$B$48)</f>
        <v>0</v>
      </c>
      <c r="C285">
        <f t="shared" si="37"/>
        <v>216752</v>
      </c>
      <c r="D285" s="9">
        <f t="shared" si="38"/>
        <v>30</v>
      </c>
      <c r="E285" s="12">
        <f t="shared" si="44"/>
        <v>1.084931506849315E-2</v>
      </c>
      <c r="F285">
        <f t="shared" si="39"/>
        <v>2351</v>
      </c>
      <c r="G285">
        <f t="shared" si="40"/>
        <v>219103</v>
      </c>
      <c r="H285">
        <f t="shared" si="42"/>
        <v>5000</v>
      </c>
      <c r="I285">
        <f t="shared" si="41"/>
        <v>214103</v>
      </c>
      <c r="J285" s="11">
        <f t="shared" si="43"/>
        <v>0.47020000000000001</v>
      </c>
    </row>
    <row r="286" spans="1:10">
      <c r="A286" s="8">
        <v>46539</v>
      </c>
      <c r="B286">
        <f>SUMIF(利用履歴!$C$2:$C$48,"="&amp;定額コース支払!A286,利用履歴!$B$2:$B$48)</f>
        <v>0</v>
      </c>
      <c r="C286">
        <f t="shared" si="37"/>
        <v>214103</v>
      </c>
      <c r="D286" s="9">
        <f t="shared" si="38"/>
        <v>31</v>
      </c>
      <c r="E286" s="12">
        <f t="shared" si="44"/>
        <v>1.1210958904109591E-2</v>
      </c>
      <c r="F286">
        <f t="shared" si="39"/>
        <v>2400</v>
      </c>
      <c r="G286">
        <f t="shared" si="40"/>
        <v>216503</v>
      </c>
      <c r="H286">
        <f t="shared" si="42"/>
        <v>5000</v>
      </c>
      <c r="I286">
        <f t="shared" si="41"/>
        <v>211503</v>
      </c>
      <c r="J286" s="11">
        <f t="shared" si="43"/>
        <v>0.48</v>
      </c>
    </row>
    <row r="287" spans="1:10">
      <c r="A287" s="8">
        <v>46569</v>
      </c>
      <c r="B287">
        <f>SUMIF(利用履歴!$C$2:$C$48,"="&amp;定額コース支払!A287,利用履歴!$B$2:$B$48)</f>
        <v>0</v>
      </c>
      <c r="C287">
        <f t="shared" si="37"/>
        <v>211503</v>
      </c>
      <c r="D287" s="9">
        <f t="shared" si="38"/>
        <v>30</v>
      </c>
      <c r="E287" s="12">
        <f t="shared" si="44"/>
        <v>1.084931506849315E-2</v>
      </c>
      <c r="F287">
        <f t="shared" si="39"/>
        <v>2294</v>
      </c>
      <c r="G287">
        <f t="shared" si="40"/>
        <v>213797</v>
      </c>
      <c r="H287">
        <f t="shared" si="42"/>
        <v>5000</v>
      </c>
      <c r="I287">
        <f t="shared" si="41"/>
        <v>208797</v>
      </c>
      <c r="J287" s="11">
        <f t="shared" si="43"/>
        <v>0.45879999999999999</v>
      </c>
    </row>
    <row r="288" spans="1:10">
      <c r="A288" s="8">
        <v>46600</v>
      </c>
      <c r="B288">
        <f>SUMIF(利用履歴!$C$2:$C$48,"="&amp;定額コース支払!A288,利用履歴!$B$2:$B$48)</f>
        <v>0</v>
      </c>
      <c r="C288">
        <f t="shared" si="37"/>
        <v>208797</v>
      </c>
      <c r="D288" s="9">
        <f t="shared" si="38"/>
        <v>31</v>
      </c>
      <c r="E288" s="12">
        <f t="shared" si="44"/>
        <v>1.1210958904109591E-2</v>
      </c>
      <c r="F288">
        <f t="shared" si="39"/>
        <v>2340</v>
      </c>
      <c r="G288">
        <f t="shared" si="40"/>
        <v>211137</v>
      </c>
      <c r="H288">
        <f t="shared" si="42"/>
        <v>5000</v>
      </c>
      <c r="I288">
        <f t="shared" si="41"/>
        <v>206137</v>
      </c>
      <c r="J288" s="11">
        <f t="shared" si="43"/>
        <v>0.46800000000000003</v>
      </c>
    </row>
    <row r="289" spans="1:10">
      <c r="A289" s="8">
        <v>46631</v>
      </c>
      <c r="B289">
        <f>SUMIF(利用履歴!$C$2:$C$48,"="&amp;定額コース支払!A289,利用履歴!$B$2:$B$48)</f>
        <v>0</v>
      </c>
      <c r="C289">
        <f t="shared" si="37"/>
        <v>206137</v>
      </c>
      <c r="D289" s="9">
        <f t="shared" si="38"/>
        <v>31</v>
      </c>
      <c r="E289" s="12">
        <f t="shared" si="44"/>
        <v>1.1210958904109591E-2</v>
      </c>
      <c r="F289">
        <f t="shared" si="39"/>
        <v>2310</v>
      </c>
      <c r="G289">
        <f t="shared" si="40"/>
        <v>208447</v>
      </c>
      <c r="H289">
        <f t="shared" si="42"/>
        <v>5000</v>
      </c>
      <c r="I289">
        <f t="shared" si="41"/>
        <v>203447</v>
      </c>
      <c r="J289" s="11">
        <f t="shared" si="43"/>
        <v>0.46200000000000002</v>
      </c>
    </row>
    <row r="290" spans="1:10">
      <c r="A290" s="8">
        <v>46661</v>
      </c>
      <c r="B290">
        <f>SUMIF(利用履歴!$C$2:$C$48,"="&amp;定額コース支払!A290,利用履歴!$B$2:$B$48)</f>
        <v>0</v>
      </c>
      <c r="C290">
        <f t="shared" si="37"/>
        <v>203447</v>
      </c>
      <c r="D290" s="9">
        <f t="shared" si="38"/>
        <v>30</v>
      </c>
      <c r="E290" s="12">
        <f t="shared" si="44"/>
        <v>1.084931506849315E-2</v>
      </c>
      <c r="F290">
        <f t="shared" si="39"/>
        <v>2207</v>
      </c>
      <c r="G290">
        <f t="shared" si="40"/>
        <v>205654</v>
      </c>
      <c r="H290">
        <f t="shared" si="42"/>
        <v>5000</v>
      </c>
      <c r="I290">
        <f t="shared" si="41"/>
        <v>200654</v>
      </c>
      <c r="J290" s="11">
        <f t="shared" si="43"/>
        <v>0.44140000000000001</v>
      </c>
    </row>
    <row r="291" spans="1:10">
      <c r="A291" s="8">
        <v>46692</v>
      </c>
      <c r="B291">
        <f>SUMIF(利用履歴!$C$2:$C$48,"="&amp;定額コース支払!A291,利用履歴!$B$2:$B$48)</f>
        <v>0</v>
      </c>
      <c r="C291">
        <f t="shared" si="37"/>
        <v>200654</v>
      </c>
      <c r="D291" s="9">
        <f t="shared" si="38"/>
        <v>31</v>
      </c>
      <c r="E291" s="12">
        <f t="shared" si="44"/>
        <v>1.1210958904109591E-2</v>
      </c>
      <c r="F291">
        <f t="shared" si="39"/>
        <v>2249</v>
      </c>
      <c r="G291">
        <f t="shared" si="40"/>
        <v>202903</v>
      </c>
      <c r="H291">
        <f t="shared" si="42"/>
        <v>5000</v>
      </c>
      <c r="I291">
        <f t="shared" si="41"/>
        <v>197903</v>
      </c>
      <c r="J291" s="11">
        <f t="shared" si="43"/>
        <v>0.44979999999999998</v>
      </c>
    </row>
    <row r="292" spans="1:10">
      <c r="A292" s="8">
        <v>46722</v>
      </c>
      <c r="B292">
        <f>SUMIF(利用履歴!$C$2:$C$48,"="&amp;定額コース支払!A292,利用履歴!$B$2:$B$48)</f>
        <v>0</v>
      </c>
      <c r="C292">
        <f t="shared" si="37"/>
        <v>197903</v>
      </c>
      <c r="D292" s="9">
        <f t="shared" si="38"/>
        <v>30</v>
      </c>
      <c r="E292" s="12">
        <f t="shared" si="44"/>
        <v>1.084931506849315E-2</v>
      </c>
      <c r="F292">
        <f t="shared" si="39"/>
        <v>2147</v>
      </c>
      <c r="G292">
        <f t="shared" si="40"/>
        <v>200050</v>
      </c>
      <c r="H292">
        <f t="shared" si="42"/>
        <v>5000</v>
      </c>
      <c r="I292">
        <f t="shared" si="41"/>
        <v>195050</v>
      </c>
      <c r="J292" s="11">
        <f t="shared" si="43"/>
        <v>0.4294</v>
      </c>
    </row>
    <row r="293" spans="1:10">
      <c r="A293" s="8">
        <v>46753</v>
      </c>
      <c r="B293">
        <f>SUMIF(利用履歴!$C$2:$C$48,"="&amp;定額コース支払!A293,利用履歴!$B$2:$B$48)</f>
        <v>0</v>
      </c>
      <c r="C293">
        <f t="shared" si="37"/>
        <v>195050</v>
      </c>
      <c r="D293" s="9">
        <f t="shared" si="38"/>
        <v>31</v>
      </c>
      <c r="E293" s="12">
        <f t="shared" si="44"/>
        <v>1.1210958904109591E-2</v>
      </c>
      <c r="F293">
        <f t="shared" si="39"/>
        <v>2186</v>
      </c>
      <c r="G293">
        <f t="shared" si="40"/>
        <v>197236</v>
      </c>
      <c r="H293">
        <f t="shared" si="42"/>
        <v>5000</v>
      </c>
      <c r="I293">
        <f t="shared" si="41"/>
        <v>192236</v>
      </c>
      <c r="J293" s="11">
        <f t="shared" si="43"/>
        <v>0.43719999999999998</v>
      </c>
    </row>
    <row r="294" spans="1:10">
      <c r="A294" s="8">
        <v>46784</v>
      </c>
      <c r="B294">
        <f>SUMIF(利用履歴!$C$2:$C$48,"="&amp;定額コース支払!A294,利用履歴!$B$2:$B$48)</f>
        <v>0</v>
      </c>
      <c r="C294">
        <f t="shared" si="37"/>
        <v>192236</v>
      </c>
      <c r="D294" s="9">
        <f t="shared" si="38"/>
        <v>31</v>
      </c>
      <c r="E294" s="12">
        <f t="shared" si="44"/>
        <v>1.1210958904109591E-2</v>
      </c>
      <c r="F294">
        <f t="shared" si="39"/>
        <v>2155</v>
      </c>
      <c r="G294">
        <f t="shared" si="40"/>
        <v>194391</v>
      </c>
      <c r="H294">
        <f t="shared" si="42"/>
        <v>5000</v>
      </c>
      <c r="I294">
        <f t="shared" si="41"/>
        <v>189391</v>
      </c>
      <c r="J294" s="11">
        <f t="shared" si="43"/>
        <v>0.43099999999999999</v>
      </c>
    </row>
    <row r="295" spans="1:10">
      <c r="A295" s="8">
        <v>46813</v>
      </c>
      <c r="B295">
        <f>SUMIF(利用履歴!$C$2:$C$48,"="&amp;定額コース支払!A295,利用履歴!$B$2:$B$48)</f>
        <v>0</v>
      </c>
      <c r="C295">
        <f t="shared" si="37"/>
        <v>189391</v>
      </c>
      <c r="D295" s="9">
        <f t="shared" si="38"/>
        <v>29</v>
      </c>
      <c r="E295" s="12">
        <f t="shared" si="44"/>
        <v>1.0487671232876713E-2</v>
      </c>
      <c r="F295">
        <f t="shared" si="39"/>
        <v>1986</v>
      </c>
      <c r="G295">
        <f t="shared" si="40"/>
        <v>191377</v>
      </c>
      <c r="H295">
        <f t="shared" si="42"/>
        <v>5000</v>
      </c>
      <c r="I295">
        <f t="shared" si="41"/>
        <v>186377</v>
      </c>
      <c r="J295" s="11">
        <f t="shared" si="43"/>
        <v>0.3972</v>
      </c>
    </row>
    <row r="296" spans="1:10">
      <c r="A296" s="8">
        <v>46844</v>
      </c>
      <c r="B296">
        <f>SUMIF(利用履歴!$C$2:$C$48,"="&amp;定額コース支払!A296,利用履歴!$B$2:$B$48)</f>
        <v>0</v>
      </c>
      <c r="C296">
        <f t="shared" si="37"/>
        <v>186377</v>
      </c>
      <c r="D296" s="9">
        <f t="shared" si="38"/>
        <v>31</v>
      </c>
      <c r="E296" s="12">
        <f t="shared" si="44"/>
        <v>1.1210958904109591E-2</v>
      </c>
      <c r="F296">
        <f t="shared" si="39"/>
        <v>2089</v>
      </c>
      <c r="G296">
        <f t="shared" si="40"/>
        <v>188466</v>
      </c>
      <c r="H296">
        <f t="shared" si="42"/>
        <v>5000</v>
      </c>
      <c r="I296">
        <f t="shared" si="41"/>
        <v>183466</v>
      </c>
      <c r="J296" s="11">
        <f t="shared" si="43"/>
        <v>0.4178</v>
      </c>
    </row>
    <row r="297" spans="1:10">
      <c r="A297" s="8">
        <v>46874</v>
      </c>
      <c r="B297">
        <f>SUMIF(利用履歴!$C$2:$C$48,"="&amp;定額コース支払!A297,利用履歴!$B$2:$B$48)</f>
        <v>0</v>
      </c>
      <c r="C297">
        <f t="shared" si="37"/>
        <v>183466</v>
      </c>
      <c r="D297" s="9">
        <f t="shared" si="38"/>
        <v>30</v>
      </c>
      <c r="E297" s="12">
        <f t="shared" si="44"/>
        <v>1.084931506849315E-2</v>
      </c>
      <c r="F297">
        <f t="shared" si="39"/>
        <v>1990</v>
      </c>
      <c r="G297">
        <f t="shared" si="40"/>
        <v>185456</v>
      </c>
      <c r="H297">
        <f t="shared" si="42"/>
        <v>5000</v>
      </c>
      <c r="I297">
        <f t="shared" si="41"/>
        <v>180456</v>
      </c>
      <c r="J297" s="11">
        <f t="shared" si="43"/>
        <v>0.39800000000000002</v>
      </c>
    </row>
    <row r="298" spans="1:10">
      <c r="A298" s="8">
        <v>46905</v>
      </c>
      <c r="B298">
        <f>SUMIF(利用履歴!$C$2:$C$48,"="&amp;定額コース支払!A298,利用履歴!$B$2:$B$48)</f>
        <v>0</v>
      </c>
      <c r="C298">
        <f t="shared" si="37"/>
        <v>180456</v>
      </c>
      <c r="D298" s="9">
        <f t="shared" si="38"/>
        <v>31</v>
      </c>
      <c r="E298" s="12">
        <f t="shared" si="44"/>
        <v>1.1210958904109591E-2</v>
      </c>
      <c r="F298">
        <f t="shared" si="39"/>
        <v>2023</v>
      </c>
      <c r="G298">
        <f t="shared" si="40"/>
        <v>182479</v>
      </c>
      <c r="H298">
        <f t="shared" si="42"/>
        <v>5000</v>
      </c>
      <c r="I298">
        <f t="shared" si="41"/>
        <v>177479</v>
      </c>
      <c r="J298" s="11">
        <f t="shared" si="43"/>
        <v>0.40460000000000002</v>
      </c>
    </row>
    <row r="299" spans="1:10">
      <c r="A299" s="8">
        <v>46935</v>
      </c>
      <c r="B299">
        <f>SUMIF(利用履歴!$C$2:$C$48,"="&amp;定額コース支払!A299,利用履歴!$B$2:$B$48)</f>
        <v>0</v>
      </c>
      <c r="C299">
        <f t="shared" si="37"/>
        <v>177479</v>
      </c>
      <c r="D299" s="9">
        <f t="shared" si="38"/>
        <v>30</v>
      </c>
      <c r="E299" s="12">
        <f t="shared" si="44"/>
        <v>1.084931506849315E-2</v>
      </c>
      <c r="F299">
        <f t="shared" si="39"/>
        <v>1925</v>
      </c>
      <c r="G299">
        <f t="shared" si="40"/>
        <v>179404</v>
      </c>
      <c r="H299">
        <f t="shared" si="42"/>
        <v>5000</v>
      </c>
      <c r="I299">
        <f t="shared" si="41"/>
        <v>174404</v>
      </c>
      <c r="J299" s="11">
        <f t="shared" si="43"/>
        <v>0.38500000000000001</v>
      </c>
    </row>
    <row r="300" spans="1:10">
      <c r="A300" s="8">
        <v>46966</v>
      </c>
      <c r="B300">
        <f>SUMIF(利用履歴!$C$2:$C$48,"="&amp;定額コース支払!A300,利用履歴!$B$2:$B$48)</f>
        <v>0</v>
      </c>
      <c r="C300">
        <f t="shared" si="37"/>
        <v>174404</v>
      </c>
      <c r="D300" s="9">
        <f t="shared" si="38"/>
        <v>31</v>
      </c>
      <c r="E300" s="12">
        <f t="shared" si="44"/>
        <v>1.1210958904109591E-2</v>
      </c>
      <c r="F300">
        <f t="shared" si="39"/>
        <v>1955</v>
      </c>
      <c r="G300">
        <f t="shared" si="40"/>
        <v>176359</v>
      </c>
      <c r="H300">
        <f t="shared" si="42"/>
        <v>5000</v>
      </c>
      <c r="I300">
        <f t="shared" si="41"/>
        <v>171359</v>
      </c>
      <c r="J300" s="11">
        <f t="shared" si="43"/>
        <v>0.39100000000000001</v>
      </c>
    </row>
    <row r="301" spans="1:10">
      <c r="A301" s="8">
        <v>46997</v>
      </c>
      <c r="B301">
        <f>SUMIF(利用履歴!$C$2:$C$48,"="&amp;定額コース支払!A301,利用履歴!$B$2:$B$48)</f>
        <v>0</v>
      </c>
      <c r="C301">
        <f t="shared" si="37"/>
        <v>171359</v>
      </c>
      <c r="D301" s="9">
        <f t="shared" si="38"/>
        <v>31</v>
      </c>
      <c r="E301" s="12">
        <f t="shared" si="44"/>
        <v>1.1210958904109591E-2</v>
      </c>
      <c r="F301">
        <f t="shared" si="39"/>
        <v>1921</v>
      </c>
      <c r="G301">
        <f t="shared" si="40"/>
        <v>173280</v>
      </c>
      <c r="H301">
        <f t="shared" si="42"/>
        <v>5000</v>
      </c>
      <c r="I301">
        <f t="shared" si="41"/>
        <v>168280</v>
      </c>
      <c r="J301" s="11">
        <f t="shared" si="43"/>
        <v>0.38419999999999999</v>
      </c>
    </row>
    <row r="302" spans="1:10">
      <c r="A302" s="8">
        <v>47027</v>
      </c>
      <c r="B302">
        <f>SUMIF(利用履歴!$C$2:$C$48,"="&amp;定額コース支払!A302,利用履歴!$B$2:$B$48)</f>
        <v>0</v>
      </c>
      <c r="C302">
        <f t="shared" si="37"/>
        <v>168280</v>
      </c>
      <c r="D302" s="9">
        <f t="shared" si="38"/>
        <v>30</v>
      </c>
      <c r="E302" s="12">
        <f t="shared" si="44"/>
        <v>1.084931506849315E-2</v>
      </c>
      <c r="F302">
        <f t="shared" si="39"/>
        <v>1825</v>
      </c>
      <c r="G302">
        <f t="shared" si="40"/>
        <v>170105</v>
      </c>
      <c r="H302">
        <f t="shared" si="42"/>
        <v>5000</v>
      </c>
      <c r="I302">
        <f t="shared" si="41"/>
        <v>165105</v>
      </c>
      <c r="J302" s="11">
        <f t="shared" si="43"/>
        <v>0.36499999999999999</v>
      </c>
    </row>
    <row r="303" spans="1:10">
      <c r="A303" s="8">
        <v>47058</v>
      </c>
      <c r="B303">
        <f>SUMIF(利用履歴!$C$2:$C$48,"="&amp;定額コース支払!A303,利用履歴!$B$2:$B$48)</f>
        <v>0</v>
      </c>
      <c r="C303">
        <f t="shared" si="37"/>
        <v>165105</v>
      </c>
      <c r="D303" s="9">
        <f t="shared" si="38"/>
        <v>31</v>
      </c>
      <c r="E303" s="12">
        <f t="shared" si="44"/>
        <v>1.1210958904109591E-2</v>
      </c>
      <c r="F303">
        <f t="shared" si="39"/>
        <v>1850</v>
      </c>
      <c r="G303">
        <f t="shared" si="40"/>
        <v>166955</v>
      </c>
      <c r="H303">
        <f t="shared" si="42"/>
        <v>5000</v>
      </c>
      <c r="I303">
        <f t="shared" si="41"/>
        <v>161955</v>
      </c>
      <c r="J303" s="11">
        <f t="shared" si="43"/>
        <v>0.37</v>
      </c>
    </row>
    <row r="304" spans="1:10">
      <c r="A304" s="8">
        <v>47088</v>
      </c>
      <c r="B304">
        <f>SUMIF(利用履歴!$C$2:$C$48,"="&amp;定額コース支払!A304,利用履歴!$B$2:$B$48)</f>
        <v>0</v>
      </c>
      <c r="C304">
        <f t="shared" si="37"/>
        <v>161955</v>
      </c>
      <c r="D304" s="9">
        <f t="shared" si="38"/>
        <v>30</v>
      </c>
      <c r="E304" s="12">
        <f t="shared" si="44"/>
        <v>1.084931506849315E-2</v>
      </c>
      <c r="F304">
        <f t="shared" si="39"/>
        <v>1757</v>
      </c>
      <c r="G304">
        <f t="shared" si="40"/>
        <v>163712</v>
      </c>
      <c r="H304">
        <f t="shared" si="42"/>
        <v>5000</v>
      </c>
      <c r="I304">
        <f t="shared" si="41"/>
        <v>158712</v>
      </c>
      <c r="J304" s="11">
        <f t="shared" si="43"/>
        <v>0.35139999999999999</v>
      </c>
    </row>
    <row r="305" spans="1:10">
      <c r="A305" s="8">
        <v>47119</v>
      </c>
      <c r="B305">
        <f>SUMIF(利用履歴!$C$2:$C$48,"="&amp;定額コース支払!A305,利用履歴!$B$2:$B$48)</f>
        <v>0</v>
      </c>
      <c r="C305">
        <f t="shared" ref="C305:C368" si="45">B304+I304</f>
        <v>158712</v>
      </c>
      <c r="D305" s="9">
        <f t="shared" ref="D305:D368" si="46">A305-A304</f>
        <v>31</v>
      </c>
      <c r="E305" s="12">
        <f t="shared" si="44"/>
        <v>1.1210958904109591E-2</v>
      </c>
      <c r="F305">
        <f t="shared" ref="F305:F368" si="47">INT(E305*C305)</f>
        <v>1779</v>
      </c>
      <c r="G305">
        <f t="shared" ref="G305:G368" si="48">F305+C305</f>
        <v>160491</v>
      </c>
      <c r="H305">
        <f t="shared" si="42"/>
        <v>5000</v>
      </c>
      <c r="I305">
        <f t="shared" ref="I305:I368" si="49">G305-H305</f>
        <v>155491</v>
      </c>
      <c r="J305" s="11">
        <f t="shared" si="43"/>
        <v>0.35580000000000001</v>
      </c>
    </row>
    <row r="306" spans="1:10">
      <c r="A306" s="8">
        <v>47150</v>
      </c>
      <c r="B306">
        <f>SUMIF(利用履歴!$C$2:$C$48,"="&amp;定額コース支払!A306,利用履歴!$B$2:$B$48)</f>
        <v>0</v>
      </c>
      <c r="C306">
        <f t="shared" si="45"/>
        <v>155491</v>
      </c>
      <c r="D306" s="9">
        <f t="shared" si="46"/>
        <v>31</v>
      </c>
      <c r="E306" s="12">
        <f t="shared" si="44"/>
        <v>1.1210958904109591E-2</v>
      </c>
      <c r="F306">
        <f t="shared" si="47"/>
        <v>1743</v>
      </c>
      <c r="G306">
        <f t="shared" si="48"/>
        <v>157234</v>
      </c>
      <c r="H306">
        <f t="shared" si="42"/>
        <v>5000</v>
      </c>
      <c r="I306">
        <f t="shared" si="49"/>
        <v>152234</v>
      </c>
      <c r="J306" s="11">
        <f t="shared" si="43"/>
        <v>0.34860000000000002</v>
      </c>
    </row>
    <row r="307" spans="1:10">
      <c r="A307" s="8">
        <v>47178</v>
      </c>
      <c r="B307">
        <f>SUMIF(利用履歴!$C$2:$C$48,"="&amp;定額コース支払!A307,利用履歴!$B$2:$B$48)</f>
        <v>0</v>
      </c>
      <c r="C307">
        <f t="shared" si="45"/>
        <v>152234</v>
      </c>
      <c r="D307" s="9">
        <f t="shared" si="46"/>
        <v>28</v>
      </c>
      <c r="E307" s="12">
        <f t="shared" si="44"/>
        <v>1.0126027397260274E-2</v>
      </c>
      <c r="F307">
        <f t="shared" si="47"/>
        <v>1541</v>
      </c>
      <c r="G307">
        <f t="shared" si="48"/>
        <v>153775</v>
      </c>
      <c r="H307">
        <f t="shared" si="42"/>
        <v>5000</v>
      </c>
      <c r="I307">
        <f t="shared" si="49"/>
        <v>148775</v>
      </c>
      <c r="J307" s="11">
        <f t="shared" si="43"/>
        <v>0.30819999999999997</v>
      </c>
    </row>
    <row r="308" spans="1:10">
      <c r="A308" s="8">
        <v>47209</v>
      </c>
      <c r="B308">
        <f>SUMIF(利用履歴!$C$2:$C$48,"="&amp;定額コース支払!A308,利用履歴!$B$2:$B$48)</f>
        <v>0</v>
      </c>
      <c r="C308">
        <f t="shared" si="45"/>
        <v>148775</v>
      </c>
      <c r="D308" s="9">
        <f t="shared" si="46"/>
        <v>31</v>
      </c>
      <c r="E308" s="12">
        <f t="shared" si="44"/>
        <v>1.1210958904109591E-2</v>
      </c>
      <c r="F308">
        <f t="shared" si="47"/>
        <v>1667</v>
      </c>
      <c r="G308">
        <f t="shared" si="48"/>
        <v>150442</v>
      </c>
      <c r="H308">
        <f t="shared" si="42"/>
        <v>5000</v>
      </c>
      <c r="I308">
        <f t="shared" si="49"/>
        <v>145442</v>
      </c>
      <c r="J308" s="11">
        <f t="shared" si="43"/>
        <v>0.33339999999999997</v>
      </c>
    </row>
    <row r="309" spans="1:10">
      <c r="A309" s="8">
        <v>47239</v>
      </c>
      <c r="B309">
        <f>SUMIF(利用履歴!$C$2:$C$48,"="&amp;定額コース支払!A309,利用履歴!$B$2:$B$48)</f>
        <v>0</v>
      </c>
      <c r="C309">
        <f t="shared" si="45"/>
        <v>145442</v>
      </c>
      <c r="D309" s="9">
        <f t="shared" si="46"/>
        <v>30</v>
      </c>
      <c r="E309" s="12">
        <f t="shared" si="44"/>
        <v>1.084931506849315E-2</v>
      </c>
      <c r="F309">
        <f t="shared" si="47"/>
        <v>1577</v>
      </c>
      <c r="G309">
        <f t="shared" si="48"/>
        <v>147019</v>
      </c>
      <c r="H309">
        <f t="shared" si="42"/>
        <v>5000</v>
      </c>
      <c r="I309">
        <f t="shared" si="49"/>
        <v>142019</v>
      </c>
      <c r="J309" s="11">
        <f t="shared" si="43"/>
        <v>0.31540000000000001</v>
      </c>
    </row>
    <row r="310" spans="1:10">
      <c r="A310" s="8">
        <v>47270</v>
      </c>
      <c r="B310">
        <f>SUMIF(利用履歴!$C$2:$C$48,"="&amp;定額コース支払!A310,利用履歴!$B$2:$B$48)</f>
        <v>0</v>
      </c>
      <c r="C310">
        <f t="shared" si="45"/>
        <v>142019</v>
      </c>
      <c r="D310" s="9">
        <f t="shared" si="46"/>
        <v>31</v>
      </c>
      <c r="E310" s="12">
        <f t="shared" si="44"/>
        <v>1.1210958904109591E-2</v>
      </c>
      <c r="F310">
        <f t="shared" si="47"/>
        <v>1592</v>
      </c>
      <c r="G310">
        <f t="shared" si="48"/>
        <v>143611</v>
      </c>
      <c r="H310">
        <f t="shared" si="42"/>
        <v>5000</v>
      </c>
      <c r="I310">
        <f t="shared" si="49"/>
        <v>138611</v>
      </c>
      <c r="J310" s="11">
        <f t="shared" si="43"/>
        <v>0.31840000000000002</v>
      </c>
    </row>
    <row r="311" spans="1:10">
      <c r="A311" s="8">
        <v>47300</v>
      </c>
      <c r="B311">
        <f>SUMIF(利用履歴!$C$2:$C$48,"="&amp;定額コース支払!A311,利用履歴!$B$2:$B$48)</f>
        <v>0</v>
      </c>
      <c r="C311">
        <f t="shared" si="45"/>
        <v>138611</v>
      </c>
      <c r="D311" s="9">
        <f t="shared" si="46"/>
        <v>30</v>
      </c>
      <c r="E311" s="12">
        <f t="shared" si="44"/>
        <v>1.084931506849315E-2</v>
      </c>
      <c r="F311">
        <f t="shared" si="47"/>
        <v>1503</v>
      </c>
      <c r="G311">
        <f t="shared" si="48"/>
        <v>140114</v>
      </c>
      <c r="H311">
        <f t="shared" si="42"/>
        <v>5000</v>
      </c>
      <c r="I311">
        <f t="shared" si="49"/>
        <v>135114</v>
      </c>
      <c r="J311" s="11">
        <f t="shared" si="43"/>
        <v>0.30059999999999998</v>
      </c>
    </row>
    <row r="312" spans="1:10">
      <c r="A312" s="8">
        <v>47331</v>
      </c>
      <c r="B312">
        <f>SUMIF(利用履歴!$C$2:$C$48,"="&amp;定額コース支払!A312,利用履歴!$B$2:$B$48)</f>
        <v>0</v>
      </c>
      <c r="C312">
        <f t="shared" si="45"/>
        <v>135114</v>
      </c>
      <c r="D312" s="9">
        <f t="shared" si="46"/>
        <v>31</v>
      </c>
      <c r="E312" s="12">
        <f t="shared" si="44"/>
        <v>1.1210958904109591E-2</v>
      </c>
      <c r="F312">
        <f t="shared" si="47"/>
        <v>1514</v>
      </c>
      <c r="G312">
        <f t="shared" si="48"/>
        <v>136628</v>
      </c>
      <c r="H312">
        <f t="shared" si="42"/>
        <v>5000</v>
      </c>
      <c r="I312">
        <f t="shared" si="49"/>
        <v>131628</v>
      </c>
      <c r="J312" s="11">
        <f t="shared" si="43"/>
        <v>0.30280000000000001</v>
      </c>
    </row>
    <row r="313" spans="1:10">
      <c r="A313" s="8">
        <v>47362</v>
      </c>
      <c r="B313">
        <f>SUMIF(利用履歴!$C$2:$C$48,"="&amp;定額コース支払!A313,利用履歴!$B$2:$B$48)</f>
        <v>0</v>
      </c>
      <c r="C313">
        <f t="shared" si="45"/>
        <v>131628</v>
      </c>
      <c r="D313" s="9">
        <f t="shared" si="46"/>
        <v>31</v>
      </c>
      <c r="E313" s="12">
        <f t="shared" si="44"/>
        <v>1.1210958904109591E-2</v>
      </c>
      <c r="F313">
        <f t="shared" si="47"/>
        <v>1475</v>
      </c>
      <c r="G313">
        <f t="shared" si="48"/>
        <v>133103</v>
      </c>
      <c r="H313">
        <f t="shared" si="42"/>
        <v>5000</v>
      </c>
      <c r="I313">
        <f t="shared" si="49"/>
        <v>128103</v>
      </c>
      <c r="J313" s="11">
        <f t="shared" si="43"/>
        <v>0.29499999999999998</v>
      </c>
    </row>
    <row r="314" spans="1:10">
      <c r="A314" s="8">
        <v>47392</v>
      </c>
      <c r="B314">
        <f>SUMIF(利用履歴!$C$2:$C$48,"="&amp;定額コース支払!A314,利用履歴!$B$2:$B$48)</f>
        <v>0</v>
      </c>
      <c r="C314">
        <f t="shared" si="45"/>
        <v>128103</v>
      </c>
      <c r="D314" s="9">
        <f t="shared" si="46"/>
        <v>30</v>
      </c>
      <c r="E314" s="12">
        <f t="shared" si="44"/>
        <v>1.084931506849315E-2</v>
      </c>
      <c r="F314">
        <f t="shared" si="47"/>
        <v>1389</v>
      </c>
      <c r="G314">
        <f t="shared" si="48"/>
        <v>129492</v>
      </c>
      <c r="H314">
        <f t="shared" si="42"/>
        <v>5000</v>
      </c>
      <c r="I314">
        <f t="shared" si="49"/>
        <v>124492</v>
      </c>
      <c r="J314" s="11">
        <f t="shared" si="43"/>
        <v>0.27779999999999999</v>
      </c>
    </row>
    <row r="315" spans="1:10">
      <c r="A315" s="8">
        <v>47423</v>
      </c>
      <c r="B315">
        <f>SUMIF(利用履歴!$C$2:$C$48,"="&amp;定額コース支払!A315,利用履歴!$B$2:$B$48)</f>
        <v>0</v>
      </c>
      <c r="C315">
        <f t="shared" si="45"/>
        <v>124492</v>
      </c>
      <c r="D315" s="9">
        <f t="shared" si="46"/>
        <v>31</v>
      </c>
      <c r="E315" s="12">
        <f t="shared" si="44"/>
        <v>1.1210958904109591E-2</v>
      </c>
      <c r="F315">
        <f t="shared" si="47"/>
        <v>1395</v>
      </c>
      <c r="G315">
        <f t="shared" si="48"/>
        <v>125887</v>
      </c>
      <c r="H315">
        <f t="shared" si="42"/>
        <v>5000</v>
      </c>
      <c r="I315">
        <f t="shared" si="49"/>
        <v>120887</v>
      </c>
      <c r="J315" s="11">
        <f t="shared" si="43"/>
        <v>0.27900000000000003</v>
      </c>
    </row>
    <row r="316" spans="1:10">
      <c r="A316" s="8">
        <v>47453</v>
      </c>
      <c r="B316">
        <f>SUMIF(利用履歴!$C$2:$C$48,"="&amp;定額コース支払!A316,利用履歴!$B$2:$B$48)</f>
        <v>0</v>
      </c>
      <c r="C316">
        <f t="shared" si="45"/>
        <v>120887</v>
      </c>
      <c r="D316" s="9">
        <f t="shared" si="46"/>
        <v>30</v>
      </c>
      <c r="E316" s="12">
        <f t="shared" si="44"/>
        <v>1.084931506849315E-2</v>
      </c>
      <c r="F316">
        <f t="shared" si="47"/>
        <v>1311</v>
      </c>
      <c r="G316">
        <f t="shared" si="48"/>
        <v>122198</v>
      </c>
      <c r="H316">
        <f t="shared" si="42"/>
        <v>5000</v>
      </c>
      <c r="I316">
        <f t="shared" si="49"/>
        <v>117198</v>
      </c>
      <c r="J316" s="11">
        <f t="shared" si="43"/>
        <v>0.26219999999999999</v>
      </c>
    </row>
    <row r="317" spans="1:10">
      <c r="A317" s="8">
        <v>47484</v>
      </c>
      <c r="B317">
        <f>SUMIF(利用履歴!$C$2:$C$48,"="&amp;定額コース支払!A317,利用履歴!$B$2:$B$48)</f>
        <v>0</v>
      </c>
      <c r="C317">
        <f t="shared" si="45"/>
        <v>117198</v>
      </c>
      <c r="D317" s="9">
        <f t="shared" si="46"/>
        <v>31</v>
      </c>
      <c r="E317" s="12">
        <f t="shared" si="44"/>
        <v>1.1210958904109591E-2</v>
      </c>
      <c r="F317">
        <f t="shared" si="47"/>
        <v>1313</v>
      </c>
      <c r="G317">
        <f t="shared" si="48"/>
        <v>118511</v>
      </c>
      <c r="H317">
        <f t="shared" si="42"/>
        <v>5000</v>
      </c>
      <c r="I317">
        <f t="shared" si="49"/>
        <v>113511</v>
      </c>
      <c r="J317" s="11">
        <f t="shared" si="43"/>
        <v>0.2626</v>
      </c>
    </row>
    <row r="318" spans="1:10">
      <c r="A318" s="8">
        <v>47515</v>
      </c>
      <c r="B318">
        <f>SUMIF(利用履歴!$C$2:$C$48,"="&amp;定額コース支払!A318,利用履歴!$B$2:$B$48)</f>
        <v>0</v>
      </c>
      <c r="C318">
        <f t="shared" si="45"/>
        <v>113511</v>
      </c>
      <c r="D318" s="9">
        <f t="shared" si="46"/>
        <v>31</v>
      </c>
      <c r="E318" s="12">
        <f t="shared" si="44"/>
        <v>1.1210958904109591E-2</v>
      </c>
      <c r="F318">
        <f t="shared" si="47"/>
        <v>1272</v>
      </c>
      <c r="G318">
        <f t="shared" si="48"/>
        <v>114783</v>
      </c>
      <c r="H318">
        <f t="shared" si="42"/>
        <v>5000</v>
      </c>
      <c r="I318">
        <f t="shared" si="49"/>
        <v>109783</v>
      </c>
      <c r="J318" s="11">
        <f t="shared" si="43"/>
        <v>0.25440000000000002</v>
      </c>
    </row>
    <row r="319" spans="1:10">
      <c r="A319" s="8">
        <v>47543</v>
      </c>
      <c r="B319">
        <f>SUMIF(利用履歴!$C$2:$C$48,"="&amp;定額コース支払!A319,利用履歴!$B$2:$B$48)</f>
        <v>0</v>
      </c>
      <c r="C319">
        <f t="shared" si="45"/>
        <v>109783</v>
      </c>
      <c r="D319" s="9">
        <f t="shared" si="46"/>
        <v>28</v>
      </c>
      <c r="E319" s="12">
        <f t="shared" si="44"/>
        <v>1.0126027397260274E-2</v>
      </c>
      <c r="F319">
        <f t="shared" si="47"/>
        <v>1111</v>
      </c>
      <c r="G319">
        <f t="shared" si="48"/>
        <v>110894</v>
      </c>
      <c r="H319">
        <f t="shared" si="42"/>
        <v>5000</v>
      </c>
      <c r="I319">
        <f t="shared" si="49"/>
        <v>105894</v>
      </c>
      <c r="J319" s="11">
        <f t="shared" si="43"/>
        <v>0.22220000000000001</v>
      </c>
    </row>
    <row r="320" spans="1:10">
      <c r="A320" s="8">
        <v>47574</v>
      </c>
      <c r="B320">
        <f>SUMIF(利用履歴!$C$2:$C$48,"="&amp;定額コース支払!A320,利用履歴!$B$2:$B$48)</f>
        <v>0</v>
      </c>
      <c r="C320">
        <f t="shared" si="45"/>
        <v>105894</v>
      </c>
      <c r="D320" s="9">
        <f t="shared" si="46"/>
        <v>31</v>
      </c>
      <c r="E320" s="12">
        <f t="shared" si="44"/>
        <v>1.1210958904109591E-2</v>
      </c>
      <c r="F320">
        <f t="shared" si="47"/>
        <v>1187</v>
      </c>
      <c r="G320">
        <f t="shared" si="48"/>
        <v>107081</v>
      </c>
      <c r="H320">
        <f t="shared" si="42"/>
        <v>5000</v>
      </c>
      <c r="I320">
        <f t="shared" si="49"/>
        <v>102081</v>
      </c>
      <c r="J320" s="11">
        <f t="shared" si="43"/>
        <v>0.2374</v>
      </c>
    </row>
    <row r="321" spans="1:10">
      <c r="A321" s="8">
        <v>47604</v>
      </c>
      <c r="B321">
        <f>SUMIF(利用履歴!$C$2:$C$48,"="&amp;定額コース支払!A321,利用履歴!$B$2:$B$48)</f>
        <v>0</v>
      </c>
      <c r="C321">
        <f t="shared" si="45"/>
        <v>102081</v>
      </c>
      <c r="D321" s="9">
        <f t="shared" si="46"/>
        <v>30</v>
      </c>
      <c r="E321" s="12">
        <f t="shared" si="44"/>
        <v>1.084931506849315E-2</v>
      </c>
      <c r="F321">
        <f t="shared" si="47"/>
        <v>1107</v>
      </c>
      <c r="G321">
        <f t="shared" si="48"/>
        <v>103188</v>
      </c>
      <c r="H321">
        <f t="shared" si="42"/>
        <v>5000</v>
      </c>
      <c r="I321">
        <f t="shared" si="49"/>
        <v>98188</v>
      </c>
      <c r="J321" s="11">
        <f t="shared" si="43"/>
        <v>0.22140000000000001</v>
      </c>
    </row>
    <row r="322" spans="1:10">
      <c r="A322" s="8">
        <v>47635</v>
      </c>
      <c r="B322">
        <f>SUMIF(利用履歴!$C$2:$C$48,"="&amp;定額コース支払!A322,利用履歴!$B$2:$B$48)</f>
        <v>0</v>
      </c>
      <c r="C322">
        <f t="shared" si="45"/>
        <v>98188</v>
      </c>
      <c r="D322" s="9">
        <f t="shared" si="46"/>
        <v>31</v>
      </c>
      <c r="E322" s="12">
        <f t="shared" si="44"/>
        <v>1.1210958904109591E-2</v>
      </c>
      <c r="F322">
        <f t="shared" si="47"/>
        <v>1100</v>
      </c>
      <c r="G322">
        <f t="shared" si="48"/>
        <v>99288</v>
      </c>
      <c r="H322">
        <f t="shared" si="42"/>
        <v>5000</v>
      </c>
      <c r="I322">
        <f t="shared" si="49"/>
        <v>94288</v>
      </c>
      <c r="J322" s="11">
        <f t="shared" si="43"/>
        <v>0.22</v>
      </c>
    </row>
    <row r="323" spans="1:10">
      <c r="A323" s="8">
        <v>47665</v>
      </c>
      <c r="B323">
        <f>SUMIF(利用履歴!$C$2:$C$48,"="&amp;定額コース支払!A323,利用履歴!$B$2:$B$48)</f>
        <v>0</v>
      </c>
      <c r="C323">
        <f t="shared" si="45"/>
        <v>94288</v>
      </c>
      <c r="D323" s="9">
        <f t="shared" si="46"/>
        <v>30</v>
      </c>
      <c r="E323" s="12">
        <f t="shared" si="44"/>
        <v>1.084931506849315E-2</v>
      </c>
      <c r="F323">
        <f t="shared" si="47"/>
        <v>1022</v>
      </c>
      <c r="G323">
        <f t="shared" si="48"/>
        <v>95310</v>
      </c>
      <c r="H323">
        <f t="shared" si="42"/>
        <v>5000</v>
      </c>
      <c r="I323">
        <f t="shared" si="49"/>
        <v>90310</v>
      </c>
      <c r="J323" s="11">
        <f t="shared" si="43"/>
        <v>0.2044</v>
      </c>
    </row>
    <row r="324" spans="1:10">
      <c r="A324" s="8">
        <v>47696</v>
      </c>
      <c r="B324">
        <f>SUMIF(利用履歴!$C$2:$C$48,"="&amp;定額コース支払!A324,利用履歴!$B$2:$B$48)</f>
        <v>0</v>
      </c>
      <c r="C324">
        <f t="shared" si="45"/>
        <v>90310</v>
      </c>
      <c r="D324" s="9">
        <f t="shared" si="46"/>
        <v>31</v>
      </c>
      <c r="E324" s="12">
        <f t="shared" si="44"/>
        <v>1.1210958904109591E-2</v>
      </c>
      <c r="F324">
        <f t="shared" si="47"/>
        <v>1012</v>
      </c>
      <c r="G324">
        <f t="shared" si="48"/>
        <v>91322</v>
      </c>
      <c r="H324">
        <f t="shared" si="42"/>
        <v>5000</v>
      </c>
      <c r="I324">
        <f t="shared" si="49"/>
        <v>86322</v>
      </c>
      <c r="J324" s="11">
        <f t="shared" si="43"/>
        <v>0.2024</v>
      </c>
    </row>
    <row r="325" spans="1:10">
      <c r="A325" s="8">
        <v>47727</v>
      </c>
      <c r="B325">
        <f>SUMIF(利用履歴!$C$2:$C$48,"="&amp;定額コース支払!A325,利用履歴!$B$2:$B$48)</f>
        <v>0</v>
      </c>
      <c r="C325">
        <f t="shared" si="45"/>
        <v>86322</v>
      </c>
      <c r="D325" s="9">
        <f t="shared" si="46"/>
        <v>31</v>
      </c>
      <c r="E325" s="12">
        <f t="shared" si="44"/>
        <v>1.1210958904109591E-2</v>
      </c>
      <c r="F325">
        <f t="shared" si="47"/>
        <v>967</v>
      </c>
      <c r="G325">
        <f t="shared" si="48"/>
        <v>87289</v>
      </c>
      <c r="H325">
        <f t="shared" si="42"/>
        <v>5000</v>
      </c>
      <c r="I325">
        <f t="shared" si="49"/>
        <v>82289</v>
      </c>
      <c r="J325" s="11">
        <f t="shared" si="43"/>
        <v>0.19339999999999999</v>
      </c>
    </row>
    <row r="326" spans="1:10">
      <c r="A326" s="8">
        <v>47757</v>
      </c>
      <c r="B326">
        <f>SUMIF(利用履歴!$C$2:$C$48,"="&amp;定額コース支払!A326,利用履歴!$B$2:$B$48)</f>
        <v>0</v>
      </c>
      <c r="C326">
        <f t="shared" si="45"/>
        <v>82289</v>
      </c>
      <c r="D326" s="9">
        <f t="shared" si="46"/>
        <v>30</v>
      </c>
      <c r="E326" s="12">
        <f t="shared" si="44"/>
        <v>1.084931506849315E-2</v>
      </c>
      <c r="F326">
        <f t="shared" si="47"/>
        <v>892</v>
      </c>
      <c r="G326">
        <f t="shared" si="48"/>
        <v>83181</v>
      </c>
      <c r="H326">
        <f t="shared" ref="H326:H389" si="50">IF(G326&lt;$B$2,G326,$B$2)</f>
        <v>5000</v>
      </c>
      <c r="I326">
        <f t="shared" si="49"/>
        <v>78181</v>
      </c>
      <c r="J326" s="11">
        <f t="shared" ref="J326:J389" si="51">IF(H326=0,"-",F326/H326)</f>
        <v>0.1784</v>
      </c>
    </row>
    <row r="327" spans="1:10">
      <c r="A327" s="8">
        <v>47788</v>
      </c>
      <c r="B327">
        <f>SUMIF(利用履歴!$C$2:$C$48,"="&amp;定額コース支払!A327,利用履歴!$B$2:$B$48)</f>
        <v>0</v>
      </c>
      <c r="C327">
        <f t="shared" si="45"/>
        <v>78181</v>
      </c>
      <c r="D327" s="9">
        <f t="shared" si="46"/>
        <v>31</v>
      </c>
      <c r="E327" s="12">
        <f t="shared" ref="E327:E390" si="52">$B$1*D327/365</f>
        <v>1.1210958904109591E-2</v>
      </c>
      <c r="F327">
        <f t="shared" si="47"/>
        <v>876</v>
      </c>
      <c r="G327">
        <f t="shared" si="48"/>
        <v>79057</v>
      </c>
      <c r="H327">
        <f t="shared" si="50"/>
        <v>5000</v>
      </c>
      <c r="I327">
        <f t="shared" si="49"/>
        <v>74057</v>
      </c>
      <c r="J327" s="11">
        <f t="shared" si="51"/>
        <v>0.17519999999999999</v>
      </c>
    </row>
    <row r="328" spans="1:10">
      <c r="A328" s="8">
        <v>47818</v>
      </c>
      <c r="B328">
        <f>SUMIF(利用履歴!$C$2:$C$48,"="&amp;定額コース支払!A328,利用履歴!$B$2:$B$48)</f>
        <v>0</v>
      </c>
      <c r="C328">
        <f t="shared" si="45"/>
        <v>74057</v>
      </c>
      <c r="D328" s="9">
        <f t="shared" si="46"/>
        <v>30</v>
      </c>
      <c r="E328" s="12">
        <f t="shared" si="52"/>
        <v>1.084931506849315E-2</v>
      </c>
      <c r="F328">
        <f t="shared" si="47"/>
        <v>803</v>
      </c>
      <c r="G328">
        <f t="shared" si="48"/>
        <v>74860</v>
      </c>
      <c r="H328">
        <f t="shared" si="50"/>
        <v>5000</v>
      </c>
      <c r="I328">
        <f t="shared" si="49"/>
        <v>69860</v>
      </c>
      <c r="J328" s="11">
        <f t="shared" si="51"/>
        <v>0.16059999999999999</v>
      </c>
    </row>
    <row r="329" spans="1:10">
      <c r="A329" s="8">
        <v>47849</v>
      </c>
      <c r="B329">
        <f>SUMIF(利用履歴!$C$2:$C$48,"="&amp;定額コース支払!A329,利用履歴!$B$2:$B$48)</f>
        <v>0</v>
      </c>
      <c r="C329">
        <f t="shared" si="45"/>
        <v>69860</v>
      </c>
      <c r="D329" s="9">
        <f t="shared" si="46"/>
        <v>31</v>
      </c>
      <c r="E329" s="12">
        <f t="shared" si="52"/>
        <v>1.1210958904109591E-2</v>
      </c>
      <c r="F329">
        <f t="shared" si="47"/>
        <v>783</v>
      </c>
      <c r="G329">
        <f t="shared" si="48"/>
        <v>70643</v>
      </c>
      <c r="H329">
        <f t="shared" si="50"/>
        <v>5000</v>
      </c>
      <c r="I329">
        <f t="shared" si="49"/>
        <v>65643</v>
      </c>
      <c r="J329" s="11">
        <f t="shared" si="51"/>
        <v>0.15659999999999999</v>
      </c>
    </row>
    <row r="330" spans="1:10">
      <c r="A330" s="8">
        <v>47880</v>
      </c>
      <c r="B330">
        <f>SUMIF(利用履歴!$C$2:$C$48,"="&amp;定額コース支払!A330,利用履歴!$B$2:$B$48)</f>
        <v>0</v>
      </c>
      <c r="C330">
        <f t="shared" si="45"/>
        <v>65643</v>
      </c>
      <c r="D330" s="9">
        <f t="shared" si="46"/>
        <v>31</v>
      </c>
      <c r="E330" s="12">
        <f t="shared" si="52"/>
        <v>1.1210958904109591E-2</v>
      </c>
      <c r="F330">
        <f t="shared" si="47"/>
        <v>735</v>
      </c>
      <c r="G330">
        <f t="shared" si="48"/>
        <v>66378</v>
      </c>
      <c r="H330">
        <f t="shared" si="50"/>
        <v>5000</v>
      </c>
      <c r="I330">
        <f t="shared" si="49"/>
        <v>61378</v>
      </c>
      <c r="J330" s="11">
        <f t="shared" si="51"/>
        <v>0.14699999999999999</v>
      </c>
    </row>
    <row r="331" spans="1:10">
      <c r="A331" s="8">
        <v>47908</v>
      </c>
      <c r="B331">
        <f>SUMIF(利用履歴!$C$2:$C$48,"="&amp;定額コース支払!A331,利用履歴!$B$2:$B$48)</f>
        <v>0</v>
      </c>
      <c r="C331">
        <f t="shared" si="45"/>
        <v>61378</v>
      </c>
      <c r="D331" s="9">
        <f t="shared" si="46"/>
        <v>28</v>
      </c>
      <c r="E331" s="12">
        <f t="shared" si="52"/>
        <v>1.0126027397260274E-2</v>
      </c>
      <c r="F331">
        <f t="shared" si="47"/>
        <v>621</v>
      </c>
      <c r="G331">
        <f t="shared" si="48"/>
        <v>61999</v>
      </c>
      <c r="H331">
        <f t="shared" si="50"/>
        <v>5000</v>
      </c>
      <c r="I331">
        <f t="shared" si="49"/>
        <v>56999</v>
      </c>
      <c r="J331" s="11">
        <f t="shared" si="51"/>
        <v>0.1242</v>
      </c>
    </row>
    <row r="332" spans="1:10">
      <c r="A332" s="8">
        <v>47939</v>
      </c>
      <c r="B332">
        <f>SUMIF(利用履歴!$C$2:$C$48,"="&amp;定額コース支払!A332,利用履歴!$B$2:$B$48)</f>
        <v>0</v>
      </c>
      <c r="C332">
        <f t="shared" si="45"/>
        <v>56999</v>
      </c>
      <c r="D332" s="9">
        <f t="shared" si="46"/>
        <v>31</v>
      </c>
      <c r="E332" s="12">
        <f t="shared" si="52"/>
        <v>1.1210958904109591E-2</v>
      </c>
      <c r="F332">
        <f t="shared" si="47"/>
        <v>639</v>
      </c>
      <c r="G332">
        <f t="shared" si="48"/>
        <v>57638</v>
      </c>
      <c r="H332">
        <f t="shared" si="50"/>
        <v>5000</v>
      </c>
      <c r="I332">
        <f t="shared" si="49"/>
        <v>52638</v>
      </c>
      <c r="J332" s="11">
        <f t="shared" si="51"/>
        <v>0.1278</v>
      </c>
    </row>
    <row r="333" spans="1:10">
      <c r="A333" s="8">
        <v>47969</v>
      </c>
      <c r="B333">
        <f>SUMIF(利用履歴!$C$2:$C$48,"="&amp;定額コース支払!A333,利用履歴!$B$2:$B$48)</f>
        <v>0</v>
      </c>
      <c r="C333">
        <f t="shared" si="45"/>
        <v>52638</v>
      </c>
      <c r="D333" s="9">
        <f t="shared" si="46"/>
        <v>30</v>
      </c>
      <c r="E333" s="12">
        <f t="shared" si="52"/>
        <v>1.084931506849315E-2</v>
      </c>
      <c r="F333">
        <f t="shared" si="47"/>
        <v>571</v>
      </c>
      <c r="G333">
        <f t="shared" si="48"/>
        <v>53209</v>
      </c>
      <c r="H333">
        <f t="shared" si="50"/>
        <v>5000</v>
      </c>
      <c r="I333">
        <f t="shared" si="49"/>
        <v>48209</v>
      </c>
      <c r="J333" s="11">
        <f t="shared" si="51"/>
        <v>0.1142</v>
      </c>
    </row>
    <row r="334" spans="1:10">
      <c r="A334" s="8">
        <v>48000</v>
      </c>
      <c r="B334">
        <f>SUMIF(利用履歴!$C$2:$C$48,"="&amp;定額コース支払!A334,利用履歴!$B$2:$B$48)</f>
        <v>0</v>
      </c>
      <c r="C334">
        <f t="shared" si="45"/>
        <v>48209</v>
      </c>
      <c r="D334" s="9">
        <f t="shared" si="46"/>
        <v>31</v>
      </c>
      <c r="E334" s="12">
        <f t="shared" si="52"/>
        <v>1.1210958904109591E-2</v>
      </c>
      <c r="F334">
        <f t="shared" si="47"/>
        <v>540</v>
      </c>
      <c r="G334">
        <f t="shared" si="48"/>
        <v>48749</v>
      </c>
      <c r="H334">
        <f t="shared" si="50"/>
        <v>5000</v>
      </c>
      <c r="I334">
        <f t="shared" si="49"/>
        <v>43749</v>
      </c>
      <c r="J334" s="11">
        <f t="shared" si="51"/>
        <v>0.108</v>
      </c>
    </row>
    <row r="335" spans="1:10">
      <c r="A335" s="8">
        <v>48030</v>
      </c>
      <c r="B335">
        <f>SUMIF(利用履歴!$C$2:$C$48,"="&amp;定額コース支払!A335,利用履歴!$B$2:$B$48)</f>
        <v>0</v>
      </c>
      <c r="C335">
        <f t="shared" si="45"/>
        <v>43749</v>
      </c>
      <c r="D335" s="9">
        <f t="shared" si="46"/>
        <v>30</v>
      </c>
      <c r="E335" s="12">
        <f t="shared" si="52"/>
        <v>1.084931506849315E-2</v>
      </c>
      <c r="F335">
        <f t="shared" si="47"/>
        <v>474</v>
      </c>
      <c r="G335">
        <f t="shared" si="48"/>
        <v>44223</v>
      </c>
      <c r="H335">
        <f t="shared" si="50"/>
        <v>5000</v>
      </c>
      <c r="I335">
        <f t="shared" si="49"/>
        <v>39223</v>
      </c>
      <c r="J335" s="11">
        <f t="shared" si="51"/>
        <v>9.4799999999999995E-2</v>
      </c>
    </row>
    <row r="336" spans="1:10">
      <c r="A336" s="8">
        <v>48061</v>
      </c>
      <c r="B336">
        <f>SUMIF(利用履歴!$C$2:$C$48,"="&amp;定額コース支払!A336,利用履歴!$B$2:$B$48)</f>
        <v>0</v>
      </c>
      <c r="C336">
        <f t="shared" si="45"/>
        <v>39223</v>
      </c>
      <c r="D336" s="9">
        <f t="shared" si="46"/>
        <v>31</v>
      </c>
      <c r="E336" s="12">
        <f t="shared" si="52"/>
        <v>1.1210958904109591E-2</v>
      </c>
      <c r="F336">
        <f t="shared" si="47"/>
        <v>439</v>
      </c>
      <c r="G336">
        <f t="shared" si="48"/>
        <v>39662</v>
      </c>
      <c r="H336">
        <f t="shared" si="50"/>
        <v>5000</v>
      </c>
      <c r="I336">
        <f t="shared" si="49"/>
        <v>34662</v>
      </c>
      <c r="J336" s="11">
        <f t="shared" si="51"/>
        <v>8.7800000000000003E-2</v>
      </c>
    </row>
    <row r="337" spans="1:10">
      <c r="A337" s="8">
        <v>48092</v>
      </c>
      <c r="B337">
        <f>SUMIF(利用履歴!$C$2:$C$48,"="&amp;定額コース支払!A337,利用履歴!$B$2:$B$48)</f>
        <v>0</v>
      </c>
      <c r="C337">
        <f t="shared" si="45"/>
        <v>34662</v>
      </c>
      <c r="D337" s="9">
        <f t="shared" si="46"/>
        <v>31</v>
      </c>
      <c r="E337" s="12">
        <f t="shared" si="52"/>
        <v>1.1210958904109591E-2</v>
      </c>
      <c r="F337">
        <f t="shared" si="47"/>
        <v>388</v>
      </c>
      <c r="G337">
        <f t="shared" si="48"/>
        <v>35050</v>
      </c>
      <c r="H337">
        <f t="shared" si="50"/>
        <v>5000</v>
      </c>
      <c r="I337">
        <f t="shared" si="49"/>
        <v>30050</v>
      </c>
      <c r="J337" s="11">
        <f t="shared" si="51"/>
        <v>7.7600000000000002E-2</v>
      </c>
    </row>
    <row r="338" spans="1:10">
      <c r="A338" s="8">
        <v>48122</v>
      </c>
      <c r="B338">
        <f>SUMIF(利用履歴!$C$2:$C$48,"="&amp;定額コース支払!A338,利用履歴!$B$2:$B$48)</f>
        <v>0</v>
      </c>
      <c r="C338">
        <f t="shared" si="45"/>
        <v>30050</v>
      </c>
      <c r="D338" s="9">
        <f t="shared" si="46"/>
        <v>30</v>
      </c>
      <c r="E338" s="12">
        <f t="shared" si="52"/>
        <v>1.084931506849315E-2</v>
      </c>
      <c r="F338">
        <f t="shared" si="47"/>
        <v>326</v>
      </c>
      <c r="G338">
        <f t="shared" si="48"/>
        <v>30376</v>
      </c>
      <c r="H338">
        <f t="shared" si="50"/>
        <v>5000</v>
      </c>
      <c r="I338">
        <f t="shared" si="49"/>
        <v>25376</v>
      </c>
      <c r="J338" s="11">
        <f t="shared" si="51"/>
        <v>6.5199999999999994E-2</v>
      </c>
    </row>
    <row r="339" spans="1:10">
      <c r="A339" s="8">
        <v>48153</v>
      </c>
      <c r="B339">
        <f>SUMIF(利用履歴!$C$2:$C$48,"="&amp;定額コース支払!A339,利用履歴!$B$2:$B$48)</f>
        <v>0</v>
      </c>
      <c r="C339">
        <f t="shared" si="45"/>
        <v>25376</v>
      </c>
      <c r="D339" s="9">
        <f t="shared" si="46"/>
        <v>31</v>
      </c>
      <c r="E339" s="12">
        <f t="shared" si="52"/>
        <v>1.1210958904109591E-2</v>
      </c>
      <c r="F339">
        <f t="shared" si="47"/>
        <v>284</v>
      </c>
      <c r="G339">
        <f t="shared" si="48"/>
        <v>25660</v>
      </c>
      <c r="H339">
        <f t="shared" si="50"/>
        <v>5000</v>
      </c>
      <c r="I339">
        <f t="shared" si="49"/>
        <v>20660</v>
      </c>
      <c r="J339" s="11">
        <f t="shared" si="51"/>
        <v>5.6800000000000003E-2</v>
      </c>
    </row>
    <row r="340" spans="1:10">
      <c r="A340" s="8">
        <v>48183</v>
      </c>
      <c r="B340">
        <f>SUMIF(利用履歴!$C$2:$C$48,"="&amp;定額コース支払!A340,利用履歴!$B$2:$B$48)</f>
        <v>0</v>
      </c>
      <c r="C340">
        <f t="shared" si="45"/>
        <v>20660</v>
      </c>
      <c r="D340" s="9">
        <f t="shared" si="46"/>
        <v>30</v>
      </c>
      <c r="E340" s="12">
        <f t="shared" si="52"/>
        <v>1.084931506849315E-2</v>
      </c>
      <c r="F340">
        <f t="shared" si="47"/>
        <v>224</v>
      </c>
      <c r="G340">
        <f t="shared" si="48"/>
        <v>20884</v>
      </c>
      <c r="H340">
        <f t="shared" si="50"/>
        <v>5000</v>
      </c>
      <c r="I340">
        <f t="shared" si="49"/>
        <v>15884</v>
      </c>
      <c r="J340" s="11">
        <f t="shared" si="51"/>
        <v>4.48E-2</v>
      </c>
    </row>
    <row r="341" spans="1:10">
      <c r="A341" s="8">
        <v>48214</v>
      </c>
      <c r="B341">
        <f>SUMIF(利用履歴!$C$2:$C$48,"="&amp;定額コース支払!A341,利用履歴!$B$2:$B$48)</f>
        <v>0</v>
      </c>
      <c r="C341">
        <f t="shared" si="45"/>
        <v>15884</v>
      </c>
      <c r="D341" s="9">
        <f t="shared" si="46"/>
        <v>31</v>
      </c>
      <c r="E341" s="12">
        <f t="shared" si="52"/>
        <v>1.1210958904109591E-2</v>
      </c>
      <c r="F341">
        <f t="shared" si="47"/>
        <v>178</v>
      </c>
      <c r="G341">
        <f t="shared" si="48"/>
        <v>16062</v>
      </c>
      <c r="H341">
        <f t="shared" si="50"/>
        <v>5000</v>
      </c>
      <c r="I341">
        <f t="shared" si="49"/>
        <v>11062</v>
      </c>
      <c r="J341" s="11">
        <f t="shared" si="51"/>
        <v>3.56E-2</v>
      </c>
    </row>
    <row r="342" spans="1:10">
      <c r="A342" s="8">
        <v>48245</v>
      </c>
      <c r="B342">
        <f>SUMIF(利用履歴!$C$2:$C$48,"="&amp;定額コース支払!A342,利用履歴!$B$2:$B$48)</f>
        <v>0</v>
      </c>
      <c r="C342">
        <f t="shared" si="45"/>
        <v>11062</v>
      </c>
      <c r="D342" s="9">
        <f t="shared" si="46"/>
        <v>31</v>
      </c>
      <c r="E342" s="12">
        <f t="shared" si="52"/>
        <v>1.1210958904109591E-2</v>
      </c>
      <c r="F342">
        <f t="shared" si="47"/>
        <v>124</v>
      </c>
      <c r="G342">
        <f t="shared" si="48"/>
        <v>11186</v>
      </c>
      <c r="H342">
        <f t="shared" si="50"/>
        <v>5000</v>
      </c>
      <c r="I342">
        <f t="shared" si="49"/>
        <v>6186</v>
      </c>
      <c r="J342" s="11">
        <f t="shared" si="51"/>
        <v>2.4799999999999999E-2</v>
      </c>
    </row>
    <row r="343" spans="1:10">
      <c r="A343" s="8">
        <v>48274</v>
      </c>
      <c r="B343">
        <f>SUMIF(利用履歴!$C$2:$C$48,"="&amp;定額コース支払!A343,利用履歴!$B$2:$B$48)</f>
        <v>0</v>
      </c>
      <c r="C343">
        <f t="shared" si="45"/>
        <v>6186</v>
      </c>
      <c r="D343" s="9">
        <f t="shared" si="46"/>
        <v>29</v>
      </c>
      <c r="E343" s="12">
        <f t="shared" si="52"/>
        <v>1.0487671232876713E-2</v>
      </c>
      <c r="F343">
        <f t="shared" si="47"/>
        <v>64</v>
      </c>
      <c r="G343">
        <f t="shared" si="48"/>
        <v>6250</v>
      </c>
      <c r="H343">
        <f t="shared" si="50"/>
        <v>5000</v>
      </c>
      <c r="I343">
        <f t="shared" si="49"/>
        <v>1250</v>
      </c>
      <c r="J343" s="11">
        <f t="shared" si="51"/>
        <v>1.2800000000000001E-2</v>
      </c>
    </row>
    <row r="344" spans="1:10">
      <c r="A344" s="8">
        <v>48305</v>
      </c>
      <c r="B344">
        <f>SUMIF(利用履歴!$C$2:$C$48,"="&amp;定額コース支払!A344,利用履歴!$B$2:$B$48)</f>
        <v>0</v>
      </c>
      <c r="C344">
        <f t="shared" si="45"/>
        <v>1250</v>
      </c>
      <c r="D344" s="9">
        <f t="shared" si="46"/>
        <v>31</v>
      </c>
      <c r="E344" s="12">
        <f t="shared" si="52"/>
        <v>1.1210958904109591E-2</v>
      </c>
      <c r="F344">
        <f t="shared" si="47"/>
        <v>14</v>
      </c>
      <c r="G344">
        <f t="shared" si="48"/>
        <v>1264</v>
      </c>
      <c r="H344">
        <f t="shared" si="50"/>
        <v>1264</v>
      </c>
      <c r="I344">
        <f t="shared" si="49"/>
        <v>0</v>
      </c>
      <c r="J344" s="11">
        <f t="shared" si="51"/>
        <v>1.1075949367088608E-2</v>
      </c>
    </row>
    <row r="345" spans="1:10">
      <c r="A345" s="8">
        <v>48335</v>
      </c>
      <c r="B345">
        <f>SUMIF(利用履歴!$C$2:$C$48,"="&amp;定額コース支払!A345,利用履歴!$B$2:$B$48)</f>
        <v>0</v>
      </c>
      <c r="C345">
        <f t="shared" si="45"/>
        <v>0</v>
      </c>
      <c r="D345" s="9">
        <f t="shared" si="46"/>
        <v>30</v>
      </c>
      <c r="E345" s="12">
        <f t="shared" si="52"/>
        <v>1.084931506849315E-2</v>
      </c>
      <c r="F345">
        <f t="shared" si="47"/>
        <v>0</v>
      </c>
      <c r="G345">
        <f t="shared" si="48"/>
        <v>0</v>
      </c>
      <c r="H345">
        <f t="shared" si="50"/>
        <v>0</v>
      </c>
      <c r="I345">
        <f t="shared" si="49"/>
        <v>0</v>
      </c>
      <c r="J345" s="11" t="str">
        <f t="shared" si="51"/>
        <v>-</v>
      </c>
    </row>
    <row r="346" spans="1:10">
      <c r="A346" s="8">
        <v>48366</v>
      </c>
      <c r="B346">
        <f>SUMIF(利用履歴!$C$2:$C$48,"="&amp;定額コース支払!A346,利用履歴!$B$2:$B$48)</f>
        <v>0</v>
      </c>
      <c r="C346">
        <f t="shared" si="45"/>
        <v>0</v>
      </c>
      <c r="D346" s="9">
        <f t="shared" si="46"/>
        <v>31</v>
      </c>
      <c r="E346" s="12">
        <f t="shared" si="52"/>
        <v>1.1210958904109591E-2</v>
      </c>
      <c r="F346">
        <f t="shared" si="47"/>
        <v>0</v>
      </c>
      <c r="G346">
        <f t="shared" si="48"/>
        <v>0</v>
      </c>
      <c r="H346">
        <f t="shared" si="50"/>
        <v>0</v>
      </c>
      <c r="I346">
        <f t="shared" si="49"/>
        <v>0</v>
      </c>
      <c r="J346" s="11" t="str">
        <f t="shared" si="51"/>
        <v>-</v>
      </c>
    </row>
    <row r="347" spans="1:10">
      <c r="A347" s="8">
        <v>48396</v>
      </c>
      <c r="B347">
        <f>SUMIF(利用履歴!$C$2:$C$48,"="&amp;定額コース支払!A347,利用履歴!$B$2:$B$48)</f>
        <v>0</v>
      </c>
      <c r="C347">
        <f t="shared" si="45"/>
        <v>0</v>
      </c>
      <c r="D347" s="9">
        <f t="shared" si="46"/>
        <v>30</v>
      </c>
      <c r="E347" s="12">
        <f t="shared" si="52"/>
        <v>1.084931506849315E-2</v>
      </c>
      <c r="F347">
        <f t="shared" si="47"/>
        <v>0</v>
      </c>
      <c r="G347">
        <f t="shared" si="48"/>
        <v>0</v>
      </c>
      <c r="H347">
        <f t="shared" si="50"/>
        <v>0</v>
      </c>
      <c r="I347">
        <f t="shared" si="49"/>
        <v>0</v>
      </c>
      <c r="J347" s="11" t="str">
        <f t="shared" si="51"/>
        <v>-</v>
      </c>
    </row>
    <row r="348" spans="1:10">
      <c r="A348" s="8">
        <v>48427</v>
      </c>
      <c r="B348">
        <f>SUMIF(利用履歴!$C$2:$C$48,"="&amp;定額コース支払!A348,利用履歴!$B$2:$B$48)</f>
        <v>0</v>
      </c>
      <c r="C348">
        <f t="shared" si="45"/>
        <v>0</v>
      </c>
      <c r="D348" s="9">
        <f t="shared" si="46"/>
        <v>31</v>
      </c>
      <c r="E348" s="12">
        <f t="shared" si="52"/>
        <v>1.1210958904109591E-2</v>
      </c>
      <c r="F348">
        <f t="shared" si="47"/>
        <v>0</v>
      </c>
      <c r="G348">
        <f t="shared" si="48"/>
        <v>0</v>
      </c>
      <c r="H348">
        <f t="shared" si="50"/>
        <v>0</v>
      </c>
      <c r="I348">
        <f t="shared" si="49"/>
        <v>0</v>
      </c>
      <c r="J348" s="11" t="str">
        <f t="shared" si="51"/>
        <v>-</v>
      </c>
    </row>
    <row r="349" spans="1:10">
      <c r="A349" s="8">
        <v>48458</v>
      </c>
      <c r="B349">
        <f>SUMIF(利用履歴!$C$2:$C$48,"="&amp;定額コース支払!A349,利用履歴!$B$2:$B$48)</f>
        <v>0</v>
      </c>
      <c r="C349">
        <f t="shared" si="45"/>
        <v>0</v>
      </c>
      <c r="D349" s="9">
        <f t="shared" si="46"/>
        <v>31</v>
      </c>
      <c r="E349" s="12">
        <f t="shared" si="52"/>
        <v>1.1210958904109591E-2</v>
      </c>
      <c r="F349">
        <f t="shared" si="47"/>
        <v>0</v>
      </c>
      <c r="G349">
        <f t="shared" si="48"/>
        <v>0</v>
      </c>
      <c r="H349">
        <f t="shared" si="50"/>
        <v>0</v>
      </c>
      <c r="I349">
        <f t="shared" si="49"/>
        <v>0</v>
      </c>
      <c r="J349" s="11" t="str">
        <f t="shared" si="51"/>
        <v>-</v>
      </c>
    </row>
    <row r="350" spans="1:10">
      <c r="A350" s="8">
        <v>48488</v>
      </c>
      <c r="B350">
        <f>SUMIF(利用履歴!$C$2:$C$48,"="&amp;定額コース支払!A350,利用履歴!$B$2:$B$48)</f>
        <v>0</v>
      </c>
      <c r="C350">
        <f t="shared" si="45"/>
        <v>0</v>
      </c>
      <c r="D350" s="9">
        <f t="shared" si="46"/>
        <v>30</v>
      </c>
      <c r="E350" s="12">
        <f t="shared" si="52"/>
        <v>1.084931506849315E-2</v>
      </c>
      <c r="F350">
        <f t="shared" si="47"/>
        <v>0</v>
      </c>
      <c r="G350">
        <f t="shared" si="48"/>
        <v>0</v>
      </c>
      <c r="H350">
        <f t="shared" si="50"/>
        <v>0</v>
      </c>
      <c r="I350">
        <f t="shared" si="49"/>
        <v>0</v>
      </c>
      <c r="J350" s="11" t="str">
        <f t="shared" si="51"/>
        <v>-</v>
      </c>
    </row>
    <row r="351" spans="1:10">
      <c r="A351" s="8">
        <v>48519</v>
      </c>
      <c r="B351">
        <f>SUMIF(利用履歴!$C$2:$C$48,"="&amp;定額コース支払!A351,利用履歴!$B$2:$B$48)</f>
        <v>0</v>
      </c>
      <c r="C351">
        <f t="shared" si="45"/>
        <v>0</v>
      </c>
      <c r="D351" s="9">
        <f t="shared" si="46"/>
        <v>31</v>
      </c>
      <c r="E351" s="12">
        <f t="shared" si="52"/>
        <v>1.1210958904109591E-2</v>
      </c>
      <c r="F351">
        <f t="shared" si="47"/>
        <v>0</v>
      </c>
      <c r="G351">
        <f t="shared" si="48"/>
        <v>0</v>
      </c>
      <c r="H351">
        <f t="shared" si="50"/>
        <v>0</v>
      </c>
      <c r="I351">
        <f t="shared" si="49"/>
        <v>0</v>
      </c>
      <c r="J351" s="11" t="str">
        <f t="shared" si="51"/>
        <v>-</v>
      </c>
    </row>
    <row r="352" spans="1:10">
      <c r="A352" s="8">
        <v>48549</v>
      </c>
      <c r="B352">
        <f>SUMIF(利用履歴!$C$2:$C$48,"="&amp;定額コース支払!A352,利用履歴!$B$2:$B$48)</f>
        <v>0</v>
      </c>
      <c r="C352">
        <f t="shared" si="45"/>
        <v>0</v>
      </c>
      <c r="D352" s="9">
        <f t="shared" si="46"/>
        <v>30</v>
      </c>
      <c r="E352" s="12">
        <f t="shared" si="52"/>
        <v>1.084931506849315E-2</v>
      </c>
      <c r="F352">
        <f t="shared" si="47"/>
        <v>0</v>
      </c>
      <c r="G352">
        <f t="shared" si="48"/>
        <v>0</v>
      </c>
      <c r="H352">
        <f t="shared" si="50"/>
        <v>0</v>
      </c>
      <c r="I352">
        <f t="shared" si="49"/>
        <v>0</v>
      </c>
      <c r="J352" s="11" t="str">
        <f t="shared" si="51"/>
        <v>-</v>
      </c>
    </row>
    <row r="353" spans="1:10">
      <c r="A353" s="8">
        <v>48580</v>
      </c>
      <c r="B353">
        <f>SUMIF(利用履歴!$C$2:$C$48,"="&amp;定額コース支払!A353,利用履歴!$B$2:$B$48)</f>
        <v>0</v>
      </c>
      <c r="C353">
        <f t="shared" si="45"/>
        <v>0</v>
      </c>
      <c r="D353" s="9">
        <f t="shared" si="46"/>
        <v>31</v>
      </c>
      <c r="E353" s="12">
        <f t="shared" si="52"/>
        <v>1.1210958904109591E-2</v>
      </c>
      <c r="F353">
        <f t="shared" si="47"/>
        <v>0</v>
      </c>
      <c r="G353">
        <f t="shared" si="48"/>
        <v>0</v>
      </c>
      <c r="H353">
        <f t="shared" si="50"/>
        <v>0</v>
      </c>
      <c r="I353">
        <f t="shared" si="49"/>
        <v>0</v>
      </c>
      <c r="J353" s="11" t="str">
        <f t="shared" si="51"/>
        <v>-</v>
      </c>
    </row>
    <row r="354" spans="1:10">
      <c r="A354" s="8">
        <v>48611</v>
      </c>
      <c r="B354">
        <f>SUMIF(利用履歴!$C$2:$C$48,"="&amp;定額コース支払!A354,利用履歴!$B$2:$B$48)</f>
        <v>0</v>
      </c>
      <c r="C354">
        <f t="shared" si="45"/>
        <v>0</v>
      </c>
      <c r="D354" s="9">
        <f t="shared" si="46"/>
        <v>31</v>
      </c>
      <c r="E354" s="12">
        <f t="shared" si="52"/>
        <v>1.1210958904109591E-2</v>
      </c>
      <c r="F354">
        <f t="shared" si="47"/>
        <v>0</v>
      </c>
      <c r="G354">
        <f t="shared" si="48"/>
        <v>0</v>
      </c>
      <c r="H354">
        <f t="shared" si="50"/>
        <v>0</v>
      </c>
      <c r="I354">
        <f t="shared" si="49"/>
        <v>0</v>
      </c>
      <c r="J354" s="11" t="str">
        <f t="shared" si="51"/>
        <v>-</v>
      </c>
    </row>
    <row r="355" spans="1:10">
      <c r="A355" s="8">
        <v>48639</v>
      </c>
      <c r="B355">
        <f>SUMIF(利用履歴!$C$2:$C$48,"="&amp;定額コース支払!A355,利用履歴!$B$2:$B$48)</f>
        <v>0</v>
      </c>
      <c r="C355">
        <f t="shared" si="45"/>
        <v>0</v>
      </c>
      <c r="D355" s="9">
        <f t="shared" si="46"/>
        <v>28</v>
      </c>
      <c r="E355" s="12">
        <f t="shared" si="52"/>
        <v>1.0126027397260274E-2</v>
      </c>
      <c r="F355">
        <f t="shared" si="47"/>
        <v>0</v>
      </c>
      <c r="G355">
        <f t="shared" si="48"/>
        <v>0</v>
      </c>
      <c r="H355">
        <f t="shared" si="50"/>
        <v>0</v>
      </c>
      <c r="I355">
        <f t="shared" si="49"/>
        <v>0</v>
      </c>
      <c r="J355" s="11" t="str">
        <f t="shared" si="51"/>
        <v>-</v>
      </c>
    </row>
    <row r="356" spans="1:10">
      <c r="A356" s="8">
        <v>48670</v>
      </c>
      <c r="B356">
        <f>SUMIF(利用履歴!$C$2:$C$48,"="&amp;定額コース支払!A356,利用履歴!$B$2:$B$48)</f>
        <v>0</v>
      </c>
      <c r="C356">
        <f t="shared" si="45"/>
        <v>0</v>
      </c>
      <c r="D356" s="9">
        <f t="shared" si="46"/>
        <v>31</v>
      </c>
      <c r="E356" s="12">
        <f t="shared" si="52"/>
        <v>1.1210958904109591E-2</v>
      </c>
      <c r="F356">
        <f t="shared" si="47"/>
        <v>0</v>
      </c>
      <c r="G356">
        <f t="shared" si="48"/>
        <v>0</v>
      </c>
      <c r="H356">
        <f t="shared" si="50"/>
        <v>0</v>
      </c>
      <c r="I356">
        <f t="shared" si="49"/>
        <v>0</v>
      </c>
      <c r="J356" s="11" t="str">
        <f t="shared" si="51"/>
        <v>-</v>
      </c>
    </row>
    <row r="357" spans="1:10">
      <c r="A357" s="8">
        <v>48700</v>
      </c>
      <c r="B357">
        <f>SUMIF(利用履歴!$C$2:$C$48,"="&amp;定額コース支払!A357,利用履歴!$B$2:$B$48)</f>
        <v>0</v>
      </c>
      <c r="C357">
        <f t="shared" si="45"/>
        <v>0</v>
      </c>
      <c r="D357" s="9">
        <f t="shared" si="46"/>
        <v>30</v>
      </c>
      <c r="E357" s="12">
        <f t="shared" si="52"/>
        <v>1.084931506849315E-2</v>
      </c>
      <c r="F357">
        <f t="shared" si="47"/>
        <v>0</v>
      </c>
      <c r="G357">
        <f t="shared" si="48"/>
        <v>0</v>
      </c>
      <c r="H357">
        <f t="shared" si="50"/>
        <v>0</v>
      </c>
      <c r="I357">
        <f t="shared" si="49"/>
        <v>0</v>
      </c>
      <c r="J357" s="11" t="str">
        <f t="shared" si="51"/>
        <v>-</v>
      </c>
    </row>
    <row r="358" spans="1:10">
      <c r="A358" s="8">
        <v>48731</v>
      </c>
      <c r="B358">
        <f>SUMIF(利用履歴!$C$2:$C$48,"="&amp;定額コース支払!A358,利用履歴!$B$2:$B$48)</f>
        <v>0</v>
      </c>
      <c r="C358">
        <f t="shared" si="45"/>
        <v>0</v>
      </c>
      <c r="D358" s="9">
        <f t="shared" si="46"/>
        <v>31</v>
      </c>
      <c r="E358" s="12">
        <f t="shared" si="52"/>
        <v>1.1210958904109591E-2</v>
      </c>
      <c r="F358">
        <f t="shared" si="47"/>
        <v>0</v>
      </c>
      <c r="G358">
        <f t="shared" si="48"/>
        <v>0</v>
      </c>
      <c r="H358">
        <f t="shared" si="50"/>
        <v>0</v>
      </c>
      <c r="I358">
        <f t="shared" si="49"/>
        <v>0</v>
      </c>
      <c r="J358" s="11" t="str">
        <f t="shared" si="51"/>
        <v>-</v>
      </c>
    </row>
    <row r="359" spans="1:10">
      <c r="A359" s="8">
        <v>48761</v>
      </c>
      <c r="B359">
        <f>SUMIF(利用履歴!$C$2:$C$48,"="&amp;定額コース支払!A359,利用履歴!$B$2:$B$48)</f>
        <v>0</v>
      </c>
      <c r="C359">
        <f t="shared" si="45"/>
        <v>0</v>
      </c>
      <c r="D359" s="9">
        <f t="shared" si="46"/>
        <v>30</v>
      </c>
      <c r="E359" s="12">
        <f t="shared" si="52"/>
        <v>1.084931506849315E-2</v>
      </c>
      <c r="F359">
        <f t="shared" si="47"/>
        <v>0</v>
      </c>
      <c r="G359">
        <f t="shared" si="48"/>
        <v>0</v>
      </c>
      <c r="H359">
        <f t="shared" si="50"/>
        <v>0</v>
      </c>
      <c r="I359">
        <f t="shared" si="49"/>
        <v>0</v>
      </c>
      <c r="J359" s="11" t="str">
        <f t="shared" si="51"/>
        <v>-</v>
      </c>
    </row>
    <row r="360" spans="1:10">
      <c r="A360" s="8">
        <v>48792</v>
      </c>
      <c r="B360">
        <f>SUMIF(利用履歴!$C$2:$C$48,"="&amp;定額コース支払!A360,利用履歴!$B$2:$B$48)</f>
        <v>0</v>
      </c>
      <c r="C360">
        <f t="shared" si="45"/>
        <v>0</v>
      </c>
      <c r="D360" s="9">
        <f t="shared" si="46"/>
        <v>31</v>
      </c>
      <c r="E360" s="12">
        <f t="shared" si="52"/>
        <v>1.1210958904109591E-2</v>
      </c>
      <c r="F360">
        <f t="shared" si="47"/>
        <v>0</v>
      </c>
      <c r="G360">
        <f t="shared" si="48"/>
        <v>0</v>
      </c>
      <c r="H360">
        <f t="shared" si="50"/>
        <v>0</v>
      </c>
      <c r="I360">
        <f t="shared" si="49"/>
        <v>0</v>
      </c>
      <c r="J360" s="11" t="str">
        <f t="shared" si="51"/>
        <v>-</v>
      </c>
    </row>
    <row r="361" spans="1:10">
      <c r="A361" s="8">
        <v>48823</v>
      </c>
      <c r="B361">
        <f>SUMIF(利用履歴!$C$2:$C$48,"="&amp;定額コース支払!A361,利用履歴!$B$2:$B$48)</f>
        <v>0</v>
      </c>
      <c r="C361">
        <f t="shared" si="45"/>
        <v>0</v>
      </c>
      <c r="D361" s="9">
        <f t="shared" si="46"/>
        <v>31</v>
      </c>
      <c r="E361" s="12">
        <f t="shared" si="52"/>
        <v>1.1210958904109591E-2</v>
      </c>
      <c r="F361">
        <f t="shared" si="47"/>
        <v>0</v>
      </c>
      <c r="G361">
        <f t="shared" si="48"/>
        <v>0</v>
      </c>
      <c r="H361">
        <f t="shared" si="50"/>
        <v>0</v>
      </c>
      <c r="I361">
        <f t="shared" si="49"/>
        <v>0</v>
      </c>
      <c r="J361" s="11" t="str">
        <f t="shared" si="51"/>
        <v>-</v>
      </c>
    </row>
    <row r="362" spans="1:10">
      <c r="A362" s="8">
        <v>48853</v>
      </c>
      <c r="B362">
        <f>SUMIF(利用履歴!$C$2:$C$48,"="&amp;定額コース支払!A362,利用履歴!$B$2:$B$48)</f>
        <v>0</v>
      </c>
      <c r="C362">
        <f t="shared" si="45"/>
        <v>0</v>
      </c>
      <c r="D362" s="9">
        <f t="shared" si="46"/>
        <v>30</v>
      </c>
      <c r="E362" s="12">
        <f t="shared" si="52"/>
        <v>1.084931506849315E-2</v>
      </c>
      <c r="F362">
        <f t="shared" si="47"/>
        <v>0</v>
      </c>
      <c r="G362">
        <f t="shared" si="48"/>
        <v>0</v>
      </c>
      <c r="H362">
        <f t="shared" si="50"/>
        <v>0</v>
      </c>
      <c r="I362">
        <f t="shared" si="49"/>
        <v>0</v>
      </c>
      <c r="J362" s="11" t="str">
        <f t="shared" si="51"/>
        <v>-</v>
      </c>
    </row>
    <row r="363" spans="1:10">
      <c r="A363" s="8">
        <v>48884</v>
      </c>
      <c r="B363">
        <f>SUMIF(利用履歴!$C$2:$C$48,"="&amp;定額コース支払!A363,利用履歴!$B$2:$B$48)</f>
        <v>0</v>
      </c>
      <c r="C363">
        <f t="shared" si="45"/>
        <v>0</v>
      </c>
      <c r="D363" s="9">
        <f t="shared" si="46"/>
        <v>31</v>
      </c>
      <c r="E363" s="12">
        <f t="shared" si="52"/>
        <v>1.1210958904109591E-2</v>
      </c>
      <c r="F363">
        <f t="shared" si="47"/>
        <v>0</v>
      </c>
      <c r="G363">
        <f t="shared" si="48"/>
        <v>0</v>
      </c>
      <c r="H363">
        <f t="shared" si="50"/>
        <v>0</v>
      </c>
      <c r="I363">
        <f t="shared" si="49"/>
        <v>0</v>
      </c>
      <c r="J363" s="11" t="str">
        <f t="shared" si="51"/>
        <v>-</v>
      </c>
    </row>
    <row r="364" spans="1:10">
      <c r="A364" s="8">
        <v>48914</v>
      </c>
      <c r="B364">
        <f>SUMIF(利用履歴!$C$2:$C$48,"="&amp;定額コース支払!A364,利用履歴!$B$2:$B$48)</f>
        <v>0</v>
      </c>
      <c r="C364">
        <f t="shared" si="45"/>
        <v>0</v>
      </c>
      <c r="D364" s="9">
        <f t="shared" si="46"/>
        <v>30</v>
      </c>
      <c r="E364" s="12">
        <f t="shared" si="52"/>
        <v>1.084931506849315E-2</v>
      </c>
      <c r="F364">
        <f t="shared" si="47"/>
        <v>0</v>
      </c>
      <c r="G364">
        <f t="shared" si="48"/>
        <v>0</v>
      </c>
      <c r="H364">
        <f t="shared" si="50"/>
        <v>0</v>
      </c>
      <c r="I364">
        <f t="shared" si="49"/>
        <v>0</v>
      </c>
      <c r="J364" s="11" t="str">
        <f t="shared" si="51"/>
        <v>-</v>
      </c>
    </row>
    <row r="365" spans="1:10">
      <c r="A365" s="8">
        <v>48945</v>
      </c>
      <c r="B365">
        <f>SUMIF(利用履歴!$C$2:$C$48,"="&amp;定額コース支払!A365,利用履歴!$B$2:$B$48)</f>
        <v>0</v>
      </c>
      <c r="C365">
        <f t="shared" si="45"/>
        <v>0</v>
      </c>
      <c r="D365" s="9">
        <f t="shared" si="46"/>
        <v>31</v>
      </c>
      <c r="E365" s="12">
        <f t="shared" si="52"/>
        <v>1.1210958904109591E-2</v>
      </c>
      <c r="F365">
        <f t="shared" si="47"/>
        <v>0</v>
      </c>
      <c r="G365">
        <f t="shared" si="48"/>
        <v>0</v>
      </c>
      <c r="H365">
        <f t="shared" si="50"/>
        <v>0</v>
      </c>
      <c r="I365">
        <f t="shared" si="49"/>
        <v>0</v>
      </c>
      <c r="J365" s="11" t="str">
        <f t="shared" si="51"/>
        <v>-</v>
      </c>
    </row>
    <row r="366" spans="1:10">
      <c r="A366" s="8">
        <v>48976</v>
      </c>
      <c r="B366">
        <f>SUMIF(利用履歴!$C$2:$C$48,"="&amp;定額コース支払!A366,利用履歴!$B$2:$B$48)</f>
        <v>0</v>
      </c>
      <c r="C366">
        <f t="shared" si="45"/>
        <v>0</v>
      </c>
      <c r="D366" s="9">
        <f t="shared" si="46"/>
        <v>31</v>
      </c>
      <c r="E366" s="12">
        <f t="shared" si="52"/>
        <v>1.1210958904109591E-2</v>
      </c>
      <c r="F366">
        <f t="shared" si="47"/>
        <v>0</v>
      </c>
      <c r="G366">
        <f t="shared" si="48"/>
        <v>0</v>
      </c>
      <c r="H366">
        <f t="shared" si="50"/>
        <v>0</v>
      </c>
      <c r="I366">
        <f t="shared" si="49"/>
        <v>0</v>
      </c>
      <c r="J366" s="11" t="str">
        <f t="shared" si="51"/>
        <v>-</v>
      </c>
    </row>
    <row r="367" spans="1:10">
      <c r="A367" s="8">
        <v>49004</v>
      </c>
      <c r="B367">
        <f>SUMIF(利用履歴!$C$2:$C$48,"="&amp;定額コース支払!A367,利用履歴!$B$2:$B$48)</f>
        <v>0</v>
      </c>
      <c r="C367">
        <f t="shared" si="45"/>
        <v>0</v>
      </c>
      <c r="D367" s="9">
        <f t="shared" si="46"/>
        <v>28</v>
      </c>
      <c r="E367" s="12">
        <f t="shared" si="52"/>
        <v>1.0126027397260274E-2</v>
      </c>
      <c r="F367">
        <f t="shared" si="47"/>
        <v>0</v>
      </c>
      <c r="G367">
        <f t="shared" si="48"/>
        <v>0</v>
      </c>
      <c r="H367">
        <f t="shared" si="50"/>
        <v>0</v>
      </c>
      <c r="I367">
        <f t="shared" si="49"/>
        <v>0</v>
      </c>
      <c r="J367" s="11" t="str">
        <f t="shared" si="51"/>
        <v>-</v>
      </c>
    </row>
    <row r="368" spans="1:10">
      <c r="A368" s="8">
        <v>49035</v>
      </c>
      <c r="B368">
        <f>SUMIF(利用履歴!$C$2:$C$48,"="&amp;定額コース支払!A368,利用履歴!$B$2:$B$48)</f>
        <v>0</v>
      </c>
      <c r="C368">
        <f t="shared" si="45"/>
        <v>0</v>
      </c>
      <c r="D368" s="9">
        <f t="shared" si="46"/>
        <v>31</v>
      </c>
      <c r="E368" s="12">
        <f t="shared" si="52"/>
        <v>1.1210958904109591E-2</v>
      </c>
      <c r="F368">
        <f t="shared" si="47"/>
        <v>0</v>
      </c>
      <c r="G368">
        <f t="shared" si="48"/>
        <v>0</v>
      </c>
      <c r="H368">
        <f t="shared" si="50"/>
        <v>0</v>
      </c>
      <c r="I368">
        <f t="shared" si="49"/>
        <v>0</v>
      </c>
      <c r="J368" s="11" t="str">
        <f t="shared" si="51"/>
        <v>-</v>
      </c>
    </row>
    <row r="369" spans="1:10">
      <c r="A369" s="8">
        <v>49065</v>
      </c>
      <c r="B369">
        <f>SUMIF(利用履歴!$C$2:$C$48,"="&amp;定額コース支払!A369,利用履歴!$B$2:$B$48)</f>
        <v>0</v>
      </c>
      <c r="C369">
        <f t="shared" ref="C369:C416" si="53">B368+I368</f>
        <v>0</v>
      </c>
      <c r="D369" s="9">
        <f t="shared" ref="D369:D416" si="54">A369-A368</f>
        <v>30</v>
      </c>
      <c r="E369" s="12">
        <f t="shared" si="52"/>
        <v>1.084931506849315E-2</v>
      </c>
      <c r="F369">
        <f t="shared" ref="F369:F416" si="55">INT(E369*C369)</f>
        <v>0</v>
      </c>
      <c r="G369">
        <f t="shared" ref="G369:G416" si="56">F369+C369</f>
        <v>0</v>
      </c>
      <c r="H369">
        <f t="shared" si="50"/>
        <v>0</v>
      </c>
      <c r="I369">
        <f t="shared" ref="I369:I416" si="57">G369-H369</f>
        <v>0</v>
      </c>
      <c r="J369" s="11" t="str">
        <f t="shared" si="51"/>
        <v>-</v>
      </c>
    </row>
    <row r="370" spans="1:10">
      <c r="A370" s="8">
        <v>49096</v>
      </c>
      <c r="B370">
        <f>SUMIF(利用履歴!$C$2:$C$48,"="&amp;定額コース支払!A370,利用履歴!$B$2:$B$48)</f>
        <v>0</v>
      </c>
      <c r="C370">
        <f t="shared" si="53"/>
        <v>0</v>
      </c>
      <c r="D370" s="9">
        <f t="shared" si="54"/>
        <v>31</v>
      </c>
      <c r="E370" s="12">
        <f t="shared" si="52"/>
        <v>1.1210958904109591E-2</v>
      </c>
      <c r="F370">
        <f t="shared" si="55"/>
        <v>0</v>
      </c>
      <c r="G370">
        <f t="shared" si="56"/>
        <v>0</v>
      </c>
      <c r="H370">
        <f t="shared" si="50"/>
        <v>0</v>
      </c>
      <c r="I370">
        <f t="shared" si="57"/>
        <v>0</v>
      </c>
      <c r="J370" s="11" t="str">
        <f t="shared" si="51"/>
        <v>-</v>
      </c>
    </row>
    <row r="371" spans="1:10">
      <c r="A371" s="8">
        <v>49126</v>
      </c>
      <c r="B371">
        <f>SUMIF(利用履歴!$C$2:$C$48,"="&amp;定額コース支払!A371,利用履歴!$B$2:$B$48)</f>
        <v>0</v>
      </c>
      <c r="C371">
        <f t="shared" si="53"/>
        <v>0</v>
      </c>
      <c r="D371" s="9">
        <f t="shared" si="54"/>
        <v>30</v>
      </c>
      <c r="E371" s="12">
        <f t="shared" si="52"/>
        <v>1.084931506849315E-2</v>
      </c>
      <c r="F371">
        <f t="shared" si="55"/>
        <v>0</v>
      </c>
      <c r="G371">
        <f t="shared" si="56"/>
        <v>0</v>
      </c>
      <c r="H371">
        <f t="shared" si="50"/>
        <v>0</v>
      </c>
      <c r="I371">
        <f t="shared" si="57"/>
        <v>0</v>
      </c>
      <c r="J371" s="11" t="str">
        <f t="shared" si="51"/>
        <v>-</v>
      </c>
    </row>
    <row r="372" spans="1:10">
      <c r="A372" s="8">
        <v>49157</v>
      </c>
      <c r="B372">
        <f>SUMIF(利用履歴!$C$2:$C$48,"="&amp;定額コース支払!A372,利用履歴!$B$2:$B$48)</f>
        <v>0</v>
      </c>
      <c r="C372">
        <f t="shared" si="53"/>
        <v>0</v>
      </c>
      <c r="D372" s="9">
        <f t="shared" si="54"/>
        <v>31</v>
      </c>
      <c r="E372" s="12">
        <f t="shared" si="52"/>
        <v>1.1210958904109591E-2</v>
      </c>
      <c r="F372">
        <f t="shared" si="55"/>
        <v>0</v>
      </c>
      <c r="G372">
        <f t="shared" si="56"/>
        <v>0</v>
      </c>
      <c r="H372">
        <f t="shared" si="50"/>
        <v>0</v>
      </c>
      <c r="I372">
        <f t="shared" si="57"/>
        <v>0</v>
      </c>
      <c r="J372" s="11" t="str">
        <f t="shared" si="51"/>
        <v>-</v>
      </c>
    </row>
    <row r="373" spans="1:10">
      <c r="A373" s="8">
        <v>49188</v>
      </c>
      <c r="B373">
        <f>SUMIF(利用履歴!$C$2:$C$48,"="&amp;定額コース支払!A373,利用履歴!$B$2:$B$48)</f>
        <v>0</v>
      </c>
      <c r="C373">
        <f t="shared" si="53"/>
        <v>0</v>
      </c>
      <c r="D373" s="9">
        <f t="shared" si="54"/>
        <v>31</v>
      </c>
      <c r="E373" s="12">
        <f t="shared" si="52"/>
        <v>1.1210958904109591E-2</v>
      </c>
      <c r="F373">
        <f t="shared" si="55"/>
        <v>0</v>
      </c>
      <c r="G373">
        <f t="shared" si="56"/>
        <v>0</v>
      </c>
      <c r="H373">
        <f t="shared" si="50"/>
        <v>0</v>
      </c>
      <c r="I373">
        <f t="shared" si="57"/>
        <v>0</v>
      </c>
      <c r="J373" s="11" t="str">
        <f t="shared" si="51"/>
        <v>-</v>
      </c>
    </row>
    <row r="374" spans="1:10">
      <c r="A374" s="8">
        <v>49218</v>
      </c>
      <c r="B374">
        <f>SUMIF(利用履歴!$C$2:$C$48,"="&amp;定額コース支払!A374,利用履歴!$B$2:$B$48)</f>
        <v>0</v>
      </c>
      <c r="C374">
        <f t="shared" si="53"/>
        <v>0</v>
      </c>
      <c r="D374" s="9">
        <f t="shared" si="54"/>
        <v>30</v>
      </c>
      <c r="E374" s="12">
        <f t="shared" si="52"/>
        <v>1.084931506849315E-2</v>
      </c>
      <c r="F374">
        <f t="shared" si="55"/>
        <v>0</v>
      </c>
      <c r="G374">
        <f t="shared" si="56"/>
        <v>0</v>
      </c>
      <c r="H374">
        <f t="shared" si="50"/>
        <v>0</v>
      </c>
      <c r="I374">
        <f t="shared" si="57"/>
        <v>0</v>
      </c>
      <c r="J374" s="11" t="str">
        <f t="shared" si="51"/>
        <v>-</v>
      </c>
    </row>
    <row r="375" spans="1:10">
      <c r="A375" s="8">
        <v>49249</v>
      </c>
      <c r="B375">
        <f>SUMIF(利用履歴!$C$2:$C$48,"="&amp;定額コース支払!A375,利用履歴!$B$2:$B$48)</f>
        <v>0</v>
      </c>
      <c r="C375">
        <f t="shared" si="53"/>
        <v>0</v>
      </c>
      <c r="D375" s="9">
        <f t="shared" si="54"/>
        <v>31</v>
      </c>
      <c r="E375" s="12">
        <f t="shared" si="52"/>
        <v>1.1210958904109591E-2</v>
      </c>
      <c r="F375">
        <f t="shared" si="55"/>
        <v>0</v>
      </c>
      <c r="G375">
        <f t="shared" si="56"/>
        <v>0</v>
      </c>
      <c r="H375">
        <f t="shared" si="50"/>
        <v>0</v>
      </c>
      <c r="I375">
        <f t="shared" si="57"/>
        <v>0</v>
      </c>
      <c r="J375" s="11" t="str">
        <f t="shared" si="51"/>
        <v>-</v>
      </c>
    </row>
    <row r="376" spans="1:10">
      <c r="A376" s="8">
        <v>49279</v>
      </c>
      <c r="B376">
        <f>SUMIF(利用履歴!$C$2:$C$48,"="&amp;定額コース支払!A376,利用履歴!$B$2:$B$48)</f>
        <v>0</v>
      </c>
      <c r="C376">
        <f t="shared" si="53"/>
        <v>0</v>
      </c>
      <c r="D376" s="9">
        <f t="shared" si="54"/>
        <v>30</v>
      </c>
      <c r="E376" s="12">
        <f t="shared" si="52"/>
        <v>1.084931506849315E-2</v>
      </c>
      <c r="F376">
        <f t="shared" si="55"/>
        <v>0</v>
      </c>
      <c r="G376">
        <f t="shared" si="56"/>
        <v>0</v>
      </c>
      <c r="H376">
        <f t="shared" si="50"/>
        <v>0</v>
      </c>
      <c r="I376">
        <f t="shared" si="57"/>
        <v>0</v>
      </c>
      <c r="J376" s="11" t="str">
        <f t="shared" si="51"/>
        <v>-</v>
      </c>
    </row>
    <row r="377" spans="1:10">
      <c r="A377" s="8">
        <v>49310</v>
      </c>
      <c r="B377">
        <f>SUMIF(利用履歴!$C$2:$C$48,"="&amp;定額コース支払!A377,利用履歴!$B$2:$B$48)</f>
        <v>0</v>
      </c>
      <c r="C377">
        <f t="shared" si="53"/>
        <v>0</v>
      </c>
      <c r="D377" s="9">
        <f t="shared" si="54"/>
        <v>31</v>
      </c>
      <c r="E377" s="12">
        <f t="shared" si="52"/>
        <v>1.1210958904109591E-2</v>
      </c>
      <c r="F377">
        <f t="shared" si="55"/>
        <v>0</v>
      </c>
      <c r="G377">
        <f t="shared" si="56"/>
        <v>0</v>
      </c>
      <c r="H377">
        <f t="shared" si="50"/>
        <v>0</v>
      </c>
      <c r="I377">
        <f t="shared" si="57"/>
        <v>0</v>
      </c>
      <c r="J377" s="11" t="str">
        <f t="shared" si="51"/>
        <v>-</v>
      </c>
    </row>
    <row r="378" spans="1:10">
      <c r="A378" s="8">
        <v>49341</v>
      </c>
      <c r="B378">
        <f>SUMIF(利用履歴!$C$2:$C$48,"="&amp;定額コース支払!A378,利用履歴!$B$2:$B$48)</f>
        <v>0</v>
      </c>
      <c r="C378">
        <f t="shared" si="53"/>
        <v>0</v>
      </c>
      <c r="D378" s="9">
        <f t="shared" si="54"/>
        <v>31</v>
      </c>
      <c r="E378" s="12">
        <f t="shared" si="52"/>
        <v>1.1210958904109591E-2</v>
      </c>
      <c r="F378">
        <f t="shared" si="55"/>
        <v>0</v>
      </c>
      <c r="G378">
        <f t="shared" si="56"/>
        <v>0</v>
      </c>
      <c r="H378">
        <f t="shared" si="50"/>
        <v>0</v>
      </c>
      <c r="I378">
        <f t="shared" si="57"/>
        <v>0</v>
      </c>
      <c r="J378" s="11" t="str">
        <f t="shared" si="51"/>
        <v>-</v>
      </c>
    </row>
    <row r="379" spans="1:10">
      <c r="A379" s="8">
        <v>49369</v>
      </c>
      <c r="B379">
        <f>SUMIF(利用履歴!$C$2:$C$48,"="&amp;定額コース支払!A379,利用履歴!$B$2:$B$48)</f>
        <v>0</v>
      </c>
      <c r="C379">
        <f t="shared" si="53"/>
        <v>0</v>
      </c>
      <c r="D379" s="9">
        <f t="shared" si="54"/>
        <v>28</v>
      </c>
      <c r="E379" s="12">
        <f t="shared" si="52"/>
        <v>1.0126027397260274E-2</v>
      </c>
      <c r="F379">
        <f t="shared" si="55"/>
        <v>0</v>
      </c>
      <c r="G379">
        <f t="shared" si="56"/>
        <v>0</v>
      </c>
      <c r="H379">
        <f t="shared" si="50"/>
        <v>0</v>
      </c>
      <c r="I379">
        <f t="shared" si="57"/>
        <v>0</v>
      </c>
      <c r="J379" s="11" t="str">
        <f t="shared" si="51"/>
        <v>-</v>
      </c>
    </row>
    <row r="380" spans="1:10">
      <c r="A380" s="8">
        <v>49400</v>
      </c>
      <c r="B380">
        <f>SUMIF(利用履歴!$C$2:$C$48,"="&amp;定額コース支払!A380,利用履歴!$B$2:$B$48)</f>
        <v>0</v>
      </c>
      <c r="C380">
        <f t="shared" si="53"/>
        <v>0</v>
      </c>
      <c r="D380" s="9">
        <f t="shared" si="54"/>
        <v>31</v>
      </c>
      <c r="E380" s="12">
        <f t="shared" si="52"/>
        <v>1.1210958904109591E-2</v>
      </c>
      <c r="F380">
        <f t="shared" si="55"/>
        <v>0</v>
      </c>
      <c r="G380">
        <f t="shared" si="56"/>
        <v>0</v>
      </c>
      <c r="H380">
        <f t="shared" si="50"/>
        <v>0</v>
      </c>
      <c r="I380">
        <f t="shared" si="57"/>
        <v>0</v>
      </c>
      <c r="J380" s="11" t="str">
        <f t="shared" si="51"/>
        <v>-</v>
      </c>
    </row>
    <row r="381" spans="1:10">
      <c r="A381" s="8">
        <v>49430</v>
      </c>
      <c r="B381">
        <f>SUMIF(利用履歴!$C$2:$C$48,"="&amp;定額コース支払!A381,利用履歴!$B$2:$B$48)</f>
        <v>0</v>
      </c>
      <c r="C381">
        <f t="shared" si="53"/>
        <v>0</v>
      </c>
      <c r="D381" s="9">
        <f t="shared" si="54"/>
        <v>30</v>
      </c>
      <c r="E381" s="12">
        <f t="shared" si="52"/>
        <v>1.084931506849315E-2</v>
      </c>
      <c r="F381">
        <f t="shared" si="55"/>
        <v>0</v>
      </c>
      <c r="G381">
        <f t="shared" si="56"/>
        <v>0</v>
      </c>
      <c r="H381">
        <f t="shared" si="50"/>
        <v>0</v>
      </c>
      <c r="I381">
        <f t="shared" si="57"/>
        <v>0</v>
      </c>
      <c r="J381" s="11" t="str">
        <f t="shared" si="51"/>
        <v>-</v>
      </c>
    </row>
    <row r="382" spans="1:10">
      <c r="A382" s="8">
        <v>49461</v>
      </c>
      <c r="B382">
        <f>SUMIF(利用履歴!$C$2:$C$48,"="&amp;定額コース支払!A382,利用履歴!$B$2:$B$48)</f>
        <v>0</v>
      </c>
      <c r="C382">
        <f t="shared" si="53"/>
        <v>0</v>
      </c>
      <c r="D382" s="9">
        <f t="shared" si="54"/>
        <v>31</v>
      </c>
      <c r="E382" s="12">
        <f t="shared" si="52"/>
        <v>1.1210958904109591E-2</v>
      </c>
      <c r="F382">
        <f t="shared" si="55"/>
        <v>0</v>
      </c>
      <c r="G382">
        <f t="shared" si="56"/>
        <v>0</v>
      </c>
      <c r="H382">
        <f t="shared" si="50"/>
        <v>0</v>
      </c>
      <c r="I382">
        <f t="shared" si="57"/>
        <v>0</v>
      </c>
      <c r="J382" s="11" t="str">
        <f t="shared" si="51"/>
        <v>-</v>
      </c>
    </row>
    <row r="383" spans="1:10">
      <c r="A383" s="8">
        <v>49491</v>
      </c>
      <c r="B383">
        <f>SUMIF(利用履歴!$C$2:$C$48,"="&amp;定額コース支払!A383,利用履歴!$B$2:$B$48)</f>
        <v>0</v>
      </c>
      <c r="C383">
        <f t="shared" si="53"/>
        <v>0</v>
      </c>
      <c r="D383" s="9">
        <f t="shared" si="54"/>
        <v>30</v>
      </c>
      <c r="E383" s="12">
        <f t="shared" si="52"/>
        <v>1.084931506849315E-2</v>
      </c>
      <c r="F383">
        <f t="shared" si="55"/>
        <v>0</v>
      </c>
      <c r="G383">
        <f t="shared" si="56"/>
        <v>0</v>
      </c>
      <c r="H383">
        <f t="shared" si="50"/>
        <v>0</v>
      </c>
      <c r="I383">
        <f t="shared" si="57"/>
        <v>0</v>
      </c>
      <c r="J383" s="11" t="str">
        <f t="shared" si="51"/>
        <v>-</v>
      </c>
    </row>
    <row r="384" spans="1:10">
      <c r="A384" s="8">
        <v>49522</v>
      </c>
      <c r="B384">
        <f>SUMIF(利用履歴!$C$2:$C$48,"="&amp;定額コース支払!A384,利用履歴!$B$2:$B$48)</f>
        <v>0</v>
      </c>
      <c r="C384">
        <f t="shared" si="53"/>
        <v>0</v>
      </c>
      <c r="D384" s="9">
        <f t="shared" si="54"/>
        <v>31</v>
      </c>
      <c r="E384" s="12">
        <f t="shared" si="52"/>
        <v>1.1210958904109591E-2</v>
      </c>
      <c r="F384">
        <f t="shared" si="55"/>
        <v>0</v>
      </c>
      <c r="G384">
        <f t="shared" si="56"/>
        <v>0</v>
      </c>
      <c r="H384">
        <f t="shared" si="50"/>
        <v>0</v>
      </c>
      <c r="I384">
        <f t="shared" si="57"/>
        <v>0</v>
      </c>
      <c r="J384" s="11" t="str">
        <f t="shared" si="51"/>
        <v>-</v>
      </c>
    </row>
    <row r="385" spans="1:10">
      <c r="A385" s="8">
        <v>49553</v>
      </c>
      <c r="B385">
        <f>SUMIF(利用履歴!$C$2:$C$48,"="&amp;定額コース支払!A385,利用履歴!$B$2:$B$48)</f>
        <v>0</v>
      </c>
      <c r="C385">
        <f t="shared" si="53"/>
        <v>0</v>
      </c>
      <c r="D385" s="9">
        <f t="shared" si="54"/>
        <v>31</v>
      </c>
      <c r="E385" s="12">
        <f t="shared" si="52"/>
        <v>1.1210958904109591E-2</v>
      </c>
      <c r="F385">
        <f t="shared" si="55"/>
        <v>0</v>
      </c>
      <c r="G385">
        <f t="shared" si="56"/>
        <v>0</v>
      </c>
      <c r="H385">
        <f t="shared" si="50"/>
        <v>0</v>
      </c>
      <c r="I385">
        <f t="shared" si="57"/>
        <v>0</v>
      </c>
      <c r="J385" s="11" t="str">
        <f t="shared" si="51"/>
        <v>-</v>
      </c>
    </row>
    <row r="386" spans="1:10">
      <c r="A386" s="8">
        <v>49583</v>
      </c>
      <c r="B386">
        <f>SUMIF(利用履歴!$C$2:$C$48,"="&amp;定額コース支払!A386,利用履歴!$B$2:$B$48)</f>
        <v>0</v>
      </c>
      <c r="C386">
        <f t="shared" si="53"/>
        <v>0</v>
      </c>
      <c r="D386" s="9">
        <f t="shared" si="54"/>
        <v>30</v>
      </c>
      <c r="E386" s="12">
        <f t="shared" si="52"/>
        <v>1.084931506849315E-2</v>
      </c>
      <c r="F386">
        <f t="shared" si="55"/>
        <v>0</v>
      </c>
      <c r="G386">
        <f t="shared" si="56"/>
        <v>0</v>
      </c>
      <c r="H386">
        <f t="shared" si="50"/>
        <v>0</v>
      </c>
      <c r="I386">
        <f t="shared" si="57"/>
        <v>0</v>
      </c>
      <c r="J386" s="11" t="str">
        <f t="shared" si="51"/>
        <v>-</v>
      </c>
    </row>
    <row r="387" spans="1:10">
      <c r="A387" s="8">
        <v>49614</v>
      </c>
      <c r="B387">
        <f>SUMIF(利用履歴!$C$2:$C$48,"="&amp;定額コース支払!A387,利用履歴!$B$2:$B$48)</f>
        <v>0</v>
      </c>
      <c r="C387">
        <f t="shared" si="53"/>
        <v>0</v>
      </c>
      <c r="D387" s="9">
        <f t="shared" si="54"/>
        <v>31</v>
      </c>
      <c r="E387" s="12">
        <f t="shared" si="52"/>
        <v>1.1210958904109591E-2</v>
      </c>
      <c r="F387">
        <f t="shared" si="55"/>
        <v>0</v>
      </c>
      <c r="G387">
        <f t="shared" si="56"/>
        <v>0</v>
      </c>
      <c r="H387">
        <f t="shared" si="50"/>
        <v>0</v>
      </c>
      <c r="I387">
        <f t="shared" si="57"/>
        <v>0</v>
      </c>
      <c r="J387" s="11" t="str">
        <f t="shared" si="51"/>
        <v>-</v>
      </c>
    </row>
    <row r="388" spans="1:10">
      <c r="A388" s="8">
        <v>49644</v>
      </c>
      <c r="B388">
        <f>SUMIF(利用履歴!$C$2:$C$48,"="&amp;定額コース支払!A388,利用履歴!$B$2:$B$48)</f>
        <v>0</v>
      </c>
      <c r="C388">
        <f t="shared" si="53"/>
        <v>0</v>
      </c>
      <c r="D388" s="9">
        <f t="shared" si="54"/>
        <v>30</v>
      </c>
      <c r="E388" s="12">
        <f t="shared" si="52"/>
        <v>1.084931506849315E-2</v>
      </c>
      <c r="F388">
        <f t="shared" si="55"/>
        <v>0</v>
      </c>
      <c r="G388">
        <f t="shared" si="56"/>
        <v>0</v>
      </c>
      <c r="H388">
        <f t="shared" si="50"/>
        <v>0</v>
      </c>
      <c r="I388">
        <f t="shared" si="57"/>
        <v>0</v>
      </c>
      <c r="J388" s="11" t="str">
        <f t="shared" si="51"/>
        <v>-</v>
      </c>
    </row>
    <row r="389" spans="1:10">
      <c r="A389" s="8">
        <v>49675</v>
      </c>
      <c r="B389">
        <f>SUMIF(利用履歴!$C$2:$C$48,"="&amp;定額コース支払!A389,利用履歴!$B$2:$B$48)</f>
        <v>0</v>
      </c>
      <c r="C389">
        <f t="shared" si="53"/>
        <v>0</v>
      </c>
      <c r="D389" s="9">
        <f t="shared" si="54"/>
        <v>31</v>
      </c>
      <c r="E389" s="12">
        <f t="shared" si="52"/>
        <v>1.1210958904109591E-2</v>
      </c>
      <c r="F389">
        <f t="shared" si="55"/>
        <v>0</v>
      </c>
      <c r="G389">
        <f t="shared" si="56"/>
        <v>0</v>
      </c>
      <c r="H389">
        <f t="shared" si="50"/>
        <v>0</v>
      </c>
      <c r="I389">
        <f t="shared" si="57"/>
        <v>0</v>
      </c>
      <c r="J389" s="11" t="str">
        <f t="shared" si="51"/>
        <v>-</v>
      </c>
    </row>
    <row r="390" spans="1:10">
      <c r="A390" s="8">
        <v>49706</v>
      </c>
      <c r="B390">
        <f>SUMIF(利用履歴!$C$2:$C$48,"="&amp;定額コース支払!A390,利用履歴!$B$2:$B$48)</f>
        <v>0</v>
      </c>
      <c r="C390">
        <f t="shared" si="53"/>
        <v>0</v>
      </c>
      <c r="D390" s="9">
        <f t="shared" si="54"/>
        <v>31</v>
      </c>
      <c r="E390" s="12">
        <f t="shared" si="52"/>
        <v>1.1210958904109591E-2</v>
      </c>
      <c r="F390">
        <f t="shared" si="55"/>
        <v>0</v>
      </c>
      <c r="G390">
        <f t="shared" si="56"/>
        <v>0</v>
      </c>
      <c r="H390">
        <f t="shared" ref="H390:H453" si="58">IF(G390&lt;$B$2,G390,$B$2)</f>
        <v>0</v>
      </c>
      <c r="I390">
        <f t="shared" si="57"/>
        <v>0</v>
      </c>
      <c r="J390" s="11" t="str">
        <f t="shared" ref="J390:J453" si="59">IF(H390=0,"-",F390/H390)</f>
        <v>-</v>
      </c>
    </row>
    <row r="391" spans="1:10">
      <c r="A391" s="8">
        <v>49735</v>
      </c>
      <c r="B391">
        <f>SUMIF(利用履歴!$C$2:$C$48,"="&amp;定額コース支払!A391,利用履歴!$B$2:$B$48)</f>
        <v>0</v>
      </c>
      <c r="C391">
        <f t="shared" si="53"/>
        <v>0</v>
      </c>
      <c r="D391" s="9">
        <f t="shared" si="54"/>
        <v>29</v>
      </c>
      <c r="E391" s="12">
        <f t="shared" ref="E391:E454" si="60">$B$1*D391/365</f>
        <v>1.0487671232876713E-2</v>
      </c>
      <c r="F391">
        <f t="shared" si="55"/>
        <v>0</v>
      </c>
      <c r="G391">
        <f t="shared" si="56"/>
        <v>0</v>
      </c>
      <c r="H391">
        <f t="shared" si="58"/>
        <v>0</v>
      </c>
      <c r="I391">
        <f t="shared" si="57"/>
        <v>0</v>
      </c>
      <c r="J391" s="11" t="str">
        <f t="shared" si="59"/>
        <v>-</v>
      </c>
    </row>
    <row r="392" spans="1:10">
      <c r="A392" s="8">
        <v>49766</v>
      </c>
      <c r="B392">
        <f>SUMIF(利用履歴!$C$2:$C$48,"="&amp;定額コース支払!A392,利用履歴!$B$2:$B$48)</f>
        <v>0</v>
      </c>
      <c r="C392">
        <f t="shared" si="53"/>
        <v>0</v>
      </c>
      <c r="D392" s="9">
        <f t="shared" si="54"/>
        <v>31</v>
      </c>
      <c r="E392" s="12">
        <f t="shared" si="60"/>
        <v>1.1210958904109591E-2</v>
      </c>
      <c r="F392">
        <f t="shared" si="55"/>
        <v>0</v>
      </c>
      <c r="G392">
        <f t="shared" si="56"/>
        <v>0</v>
      </c>
      <c r="H392">
        <f t="shared" si="58"/>
        <v>0</v>
      </c>
      <c r="I392">
        <f t="shared" si="57"/>
        <v>0</v>
      </c>
      <c r="J392" s="11" t="str">
        <f t="shared" si="59"/>
        <v>-</v>
      </c>
    </row>
    <row r="393" spans="1:10">
      <c r="A393" s="8">
        <v>49796</v>
      </c>
      <c r="B393">
        <f>SUMIF(利用履歴!$C$2:$C$48,"="&amp;定額コース支払!A393,利用履歴!$B$2:$B$48)</f>
        <v>0</v>
      </c>
      <c r="C393">
        <f t="shared" si="53"/>
        <v>0</v>
      </c>
      <c r="D393" s="9">
        <f t="shared" si="54"/>
        <v>30</v>
      </c>
      <c r="E393" s="12">
        <f t="shared" si="60"/>
        <v>1.084931506849315E-2</v>
      </c>
      <c r="F393">
        <f t="shared" si="55"/>
        <v>0</v>
      </c>
      <c r="G393">
        <f t="shared" si="56"/>
        <v>0</v>
      </c>
      <c r="H393">
        <f t="shared" si="58"/>
        <v>0</v>
      </c>
      <c r="I393">
        <f t="shared" si="57"/>
        <v>0</v>
      </c>
      <c r="J393" s="11" t="str">
        <f t="shared" si="59"/>
        <v>-</v>
      </c>
    </row>
    <row r="394" spans="1:10">
      <c r="A394" s="8">
        <v>49827</v>
      </c>
      <c r="B394">
        <f>SUMIF(利用履歴!$C$2:$C$48,"="&amp;定額コース支払!A394,利用履歴!$B$2:$B$48)</f>
        <v>0</v>
      </c>
      <c r="C394">
        <f t="shared" si="53"/>
        <v>0</v>
      </c>
      <c r="D394" s="9">
        <f t="shared" si="54"/>
        <v>31</v>
      </c>
      <c r="E394" s="12">
        <f t="shared" si="60"/>
        <v>1.1210958904109591E-2</v>
      </c>
      <c r="F394">
        <f t="shared" si="55"/>
        <v>0</v>
      </c>
      <c r="G394">
        <f t="shared" si="56"/>
        <v>0</v>
      </c>
      <c r="H394">
        <f t="shared" si="58"/>
        <v>0</v>
      </c>
      <c r="I394">
        <f t="shared" si="57"/>
        <v>0</v>
      </c>
      <c r="J394" s="11" t="str">
        <f t="shared" si="59"/>
        <v>-</v>
      </c>
    </row>
    <row r="395" spans="1:10">
      <c r="A395" s="8">
        <v>49857</v>
      </c>
      <c r="B395">
        <f>SUMIF(利用履歴!$C$2:$C$48,"="&amp;定額コース支払!A395,利用履歴!$B$2:$B$48)</f>
        <v>0</v>
      </c>
      <c r="C395">
        <f t="shared" si="53"/>
        <v>0</v>
      </c>
      <c r="D395" s="9">
        <f t="shared" si="54"/>
        <v>30</v>
      </c>
      <c r="E395" s="12">
        <f t="shared" si="60"/>
        <v>1.084931506849315E-2</v>
      </c>
      <c r="F395">
        <f t="shared" si="55"/>
        <v>0</v>
      </c>
      <c r="G395">
        <f t="shared" si="56"/>
        <v>0</v>
      </c>
      <c r="H395">
        <f t="shared" si="58"/>
        <v>0</v>
      </c>
      <c r="I395">
        <f t="shared" si="57"/>
        <v>0</v>
      </c>
      <c r="J395" s="11" t="str">
        <f t="shared" si="59"/>
        <v>-</v>
      </c>
    </row>
    <row r="396" spans="1:10">
      <c r="A396" s="8">
        <v>49888</v>
      </c>
      <c r="B396">
        <f>SUMIF(利用履歴!$C$2:$C$48,"="&amp;定額コース支払!A396,利用履歴!$B$2:$B$48)</f>
        <v>0</v>
      </c>
      <c r="C396">
        <f t="shared" si="53"/>
        <v>0</v>
      </c>
      <c r="D396" s="9">
        <f t="shared" si="54"/>
        <v>31</v>
      </c>
      <c r="E396" s="12">
        <f t="shared" si="60"/>
        <v>1.1210958904109591E-2</v>
      </c>
      <c r="F396">
        <f t="shared" si="55"/>
        <v>0</v>
      </c>
      <c r="G396">
        <f t="shared" si="56"/>
        <v>0</v>
      </c>
      <c r="H396">
        <f t="shared" si="58"/>
        <v>0</v>
      </c>
      <c r="I396">
        <f t="shared" si="57"/>
        <v>0</v>
      </c>
      <c r="J396" s="11" t="str">
        <f t="shared" si="59"/>
        <v>-</v>
      </c>
    </row>
    <row r="397" spans="1:10">
      <c r="A397" s="8">
        <v>49919</v>
      </c>
      <c r="B397">
        <f>SUMIF(利用履歴!$C$2:$C$48,"="&amp;定額コース支払!A397,利用履歴!$B$2:$B$48)</f>
        <v>0</v>
      </c>
      <c r="C397">
        <f t="shared" si="53"/>
        <v>0</v>
      </c>
      <c r="D397" s="9">
        <f t="shared" si="54"/>
        <v>31</v>
      </c>
      <c r="E397" s="12">
        <f t="shared" si="60"/>
        <v>1.1210958904109591E-2</v>
      </c>
      <c r="F397">
        <f t="shared" si="55"/>
        <v>0</v>
      </c>
      <c r="G397">
        <f t="shared" si="56"/>
        <v>0</v>
      </c>
      <c r="H397">
        <f t="shared" si="58"/>
        <v>0</v>
      </c>
      <c r="I397">
        <f t="shared" si="57"/>
        <v>0</v>
      </c>
      <c r="J397" s="11" t="str">
        <f t="shared" si="59"/>
        <v>-</v>
      </c>
    </row>
    <row r="398" spans="1:10">
      <c r="A398" s="8">
        <v>49949</v>
      </c>
      <c r="B398">
        <f>SUMIF(利用履歴!$C$2:$C$48,"="&amp;定額コース支払!A398,利用履歴!$B$2:$B$48)</f>
        <v>0</v>
      </c>
      <c r="C398">
        <f t="shared" si="53"/>
        <v>0</v>
      </c>
      <c r="D398" s="9">
        <f t="shared" si="54"/>
        <v>30</v>
      </c>
      <c r="E398" s="12">
        <f t="shared" si="60"/>
        <v>1.084931506849315E-2</v>
      </c>
      <c r="F398">
        <f t="shared" si="55"/>
        <v>0</v>
      </c>
      <c r="G398">
        <f t="shared" si="56"/>
        <v>0</v>
      </c>
      <c r="H398">
        <f t="shared" si="58"/>
        <v>0</v>
      </c>
      <c r="I398">
        <f t="shared" si="57"/>
        <v>0</v>
      </c>
      <c r="J398" s="11" t="str">
        <f t="shared" si="59"/>
        <v>-</v>
      </c>
    </row>
    <row r="399" spans="1:10">
      <c r="A399" s="8">
        <v>49980</v>
      </c>
      <c r="B399">
        <f>SUMIF(利用履歴!$C$2:$C$48,"="&amp;定額コース支払!A399,利用履歴!$B$2:$B$48)</f>
        <v>0</v>
      </c>
      <c r="C399">
        <f t="shared" si="53"/>
        <v>0</v>
      </c>
      <c r="D399" s="9">
        <f t="shared" si="54"/>
        <v>31</v>
      </c>
      <c r="E399" s="12">
        <f t="shared" si="60"/>
        <v>1.1210958904109591E-2</v>
      </c>
      <c r="F399">
        <f t="shared" si="55"/>
        <v>0</v>
      </c>
      <c r="G399">
        <f t="shared" si="56"/>
        <v>0</v>
      </c>
      <c r="H399">
        <f t="shared" si="58"/>
        <v>0</v>
      </c>
      <c r="I399">
        <f t="shared" si="57"/>
        <v>0</v>
      </c>
      <c r="J399" s="11" t="str">
        <f t="shared" si="59"/>
        <v>-</v>
      </c>
    </row>
    <row r="400" spans="1:10">
      <c r="A400" s="8">
        <v>50010</v>
      </c>
      <c r="B400">
        <f>SUMIF(利用履歴!$C$2:$C$48,"="&amp;定額コース支払!A400,利用履歴!$B$2:$B$48)</f>
        <v>0</v>
      </c>
      <c r="C400">
        <f t="shared" si="53"/>
        <v>0</v>
      </c>
      <c r="D400" s="9">
        <f t="shared" si="54"/>
        <v>30</v>
      </c>
      <c r="E400" s="12">
        <f t="shared" si="60"/>
        <v>1.084931506849315E-2</v>
      </c>
      <c r="F400">
        <f t="shared" si="55"/>
        <v>0</v>
      </c>
      <c r="G400">
        <f t="shared" si="56"/>
        <v>0</v>
      </c>
      <c r="H400">
        <f t="shared" si="58"/>
        <v>0</v>
      </c>
      <c r="I400">
        <f t="shared" si="57"/>
        <v>0</v>
      </c>
      <c r="J400" s="11" t="str">
        <f t="shared" si="59"/>
        <v>-</v>
      </c>
    </row>
    <row r="401" spans="1:10">
      <c r="A401" s="8">
        <v>50041</v>
      </c>
      <c r="B401">
        <f>SUMIF(利用履歴!$C$2:$C$48,"="&amp;定額コース支払!A401,利用履歴!$B$2:$B$48)</f>
        <v>0</v>
      </c>
      <c r="C401">
        <f t="shared" si="53"/>
        <v>0</v>
      </c>
      <c r="D401" s="9">
        <f t="shared" si="54"/>
        <v>31</v>
      </c>
      <c r="E401" s="12">
        <f t="shared" si="60"/>
        <v>1.1210958904109591E-2</v>
      </c>
      <c r="F401">
        <f t="shared" si="55"/>
        <v>0</v>
      </c>
      <c r="G401">
        <f t="shared" si="56"/>
        <v>0</v>
      </c>
      <c r="H401">
        <f t="shared" si="58"/>
        <v>0</v>
      </c>
      <c r="I401">
        <f t="shared" si="57"/>
        <v>0</v>
      </c>
      <c r="J401" s="11" t="str">
        <f t="shared" si="59"/>
        <v>-</v>
      </c>
    </row>
    <row r="402" spans="1:10">
      <c r="A402" s="8">
        <v>50072</v>
      </c>
      <c r="B402">
        <f>SUMIF(利用履歴!$C$2:$C$48,"="&amp;定額コース支払!A402,利用履歴!$B$2:$B$48)</f>
        <v>0</v>
      </c>
      <c r="C402">
        <f t="shared" si="53"/>
        <v>0</v>
      </c>
      <c r="D402" s="9">
        <f t="shared" si="54"/>
        <v>31</v>
      </c>
      <c r="E402" s="12">
        <f t="shared" si="60"/>
        <v>1.1210958904109591E-2</v>
      </c>
      <c r="F402">
        <f t="shared" si="55"/>
        <v>0</v>
      </c>
      <c r="G402">
        <f t="shared" si="56"/>
        <v>0</v>
      </c>
      <c r="H402">
        <f t="shared" si="58"/>
        <v>0</v>
      </c>
      <c r="I402">
        <f t="shared" si="57"/>
        <v>0</v>
      </c>
      <c r="J402" s="11" t="str">
        <f t="shared" si="59"/>
        <v>-</v>
      </c>
    </row>
    <row r="403" spans="1:10">
      <c r="A403" s="8">
        <v>50100</v>
      </c>
      <c r="B403">
        <f>SUMIF(利用履歴!$C$2:$C$48,"="&amp;定額コース支払!A403,利用履歴!$B$2:$B$48)</f>
        <v>0</v>
      </c>
      <c r="C403">
        <f t="shared" si="53"/>
        <v>0</v>
      </c>
      <c r="D403" s="9">
        <f t="shared" si="54"/>
        <v>28</v>
      </c>
      <c r="E403" s="12">
        <f t="shared" si="60"/>
        <v>1.0126027397260274E-2</v>
      </c>
      <c r="F403">
        <f t="shared" si="55"/>
        <v>0</v>
      </c>
      <c r="G403">
        <f t="shared" si="56"/>
        <v>0</v>
      </c>
      <c r="H403">
        <f t="shared" si="58"/>
        <v>0</v>
      </c>
      <c r="I403">
        <f t="shared" si="57"/>
        <v>0</v>
      </c>
      <c r="J403" s="11" t="str">
        <f t="shared" si="59"/>
        <v>-</v>
      </c>
    </row>
    <row r="404" spans="1:10">
      <c r="A404" s="8">
        <v>50131</v>
      </c>
      <c r="B404">
        <f>SUMIF(利用履歴!$C$2:$C$48,"="&amp;定額コース支払!A404,利用履歴!$B$2:$B$48)</f>
        <v>0</v>
      </c>
      <c r="C404">
        <f t="shared" si="53"/>
        <v>0</v>
      </c>
      <c r="D404" s="9">
        <f t="shared" si="54"/>
        <v>31</v>
      </c>
      <c r="E404" s="12">
        <f t="shared" si="60"/>
        <v>1.1210958904109591E-2</v>
      </c>
      <c r="F404">
        <f t="shared" si="55"/>
        <v>0</v>
      </c>
      <c r="G404">
        <f t="shared" si="56"/>
        <v>0</v>
      </c>
      <c r="H404">
        <f t="shared" si="58"/>
        <v>0</v>
      </c>
      <c r="I404">
        <f t="shared" si="57"/>
        <v>0</v>
      </c>
      <c r="J404" s="11" t="str">
        <f t="shared" si="59"/>
        <v>-</v>
      </c>
    </row>
    <row r="405" spans="1:10">
      <c r="A405" s="8">
        <v>50161</v>
      </c>
      <c r="B405">
        <f>SUMIF(利用履歴!$C$2:$C$48,"="&amp;定額コース支払!A405,利用履歴!$B$2:$B$48)</f>
        <v>0</v>
      </c>
      <c r="C405">
        <f t="shared" si="53"/>
        <v>0</v>
      </c>
      <c r="D405" s="9">
        <f t="shared" si="54"/>
        <v>30</v>
      </c>
      <c r="E405" s="12">
        <f t="shared" si="60"/>
        <v>1.084931506849315E-2</v>
      </c>
      <c r="F405">
        <f t="shared" si="55"/>
        <v>0</v>
      </c>
      <c r="G405">
        <f t="shared" si="56"/>
        <v>0</v>
      </c>
      <c r="H405">
        <f t="shared" si="58"/>
        <v>0</v>
      </c>
      <c r="I405">
        <f t="shared" si="57"/>
        <v>0</v>
      </c>
      <c r="J405" s="11" t="str">
        <f t="shared" si="59"/>
        <v>-</v>
      </c>
    </row>
    <row r="406" spans="1:10">
      <c r="A406" s="8">
        <v>50192</v>
      </c>
      <c r="B406">
        <f>SUMIF(利用履歴!$C$2:$C$48,"="&amp;定額コース支払!A406,利用履歴!$B$2:$B$48)</f>
        <v>0</v>
      </c>
      <c r="C406">
        <f t="shared" si="53"/>
        <v>0</v>
      </c>
      <c r="D406" s="9">
        <f t="shared" si="54"/>
        <v>31</v>
      </c>
      <c r="E406" s="12">
        <f t="shared" si="60"/>
        <v>1.1210958904109591E-2</v>
      </c>
      <c r="F406">
        <f t="shared" si="55"/>
        <v>0</v>
      </c>
      <c r="G406">
        <f t="shared" si="56"/>
        <v>0</v>
      </c>
      <c r="H406">
        <f t="shared" si="58"/>
        <v>0</v>
      </c>
      <c r="I406">
        <f t="shared" si="57"/>
        <v>0</v>
      </c>
      <c r="J406" s="11" t="str">
        <f t="shared" si="59"/>
        <v>-</v>
      </c>
    </row>
    <row r="407" spans="1:10">
      <c r="A407" s="8">
        <v>50222</v>
      </c>
      <c r="B407">
        <f>SUMIF(利用履歴!$C$2:$C$48,"="&amp;定額コース支払!A407,利用履歴!$B$2:$B$48)</f>
        <v>0</v>
      </c>
      <c r="C407">
        <f t="shared" si="53"/>
        <v>0</v>
      </c>
      <c r="D407" s="9">
        <f t="shared" si="54"/>
        <v>30</v>
      </c>
      <c r="E407" s="12">
        <f t="shared" si="60"/>
        <v>1.084931506849315E-2</v>
      </c>
      <c r="F407">
        <f t="shared" si="55"/>
        <v>0</v>
      </c>
      <c r="G407">
        <f t="shared" si="56"/>
        <v>0</v>
      </c>
      <c r="H407">
        <f t="shared" si="58"/>
        <v>0</v>
      </c>
      <c r="I407">
        <f t="shared" si="57"/>
        <v>0</v>
      </c>
      <c r="J407" s="11" t="str">
        <f t="shared" si="59"/>
        <v>-</v>
      </c>
    </row>
    <row r="408" spans="1:10">
      <c r="A408" s="8">
        <v>50253</v>
      </c>
      <c r="B408">
        <f>SUMIF(利用履歴!$C$2:$C$48,"="&amp;定額コース支払!A408,利用履歴!$B$2:$B$48)</f>
        <v>0</v>
      </c>
      <c r="C408">
        <f t="shared" si="53"/>
        <v>0</v>
      </c>
      <c r="D408" s="9">
        <f t="shared" si="54"/>
        <v>31</v>
      </c>
      <c r="E408" s="12">
        <f t="shared" si="60"/>
        <v>1.1210958904109591E-2</v>
      </c>
      <c r="F408">
        <f t="shared" si="55"/>
        <v>0</v>
      </c>
      <c r="G408">
        <f t="shared" si="56"/>
        <v>0</v>
      </c>
      <c r="H408">
        <f t="shared" si="58"/>
        <v>0</v>
      </c>
      <c r="I408">
        <f t="shared" si="57"/>
        <v>0</v>
      </c>
      <c r="J408" s="11" t="str">
        <f t="shared" si="59"/>
        <v>-</v>
      </c>
    </row>
    <row r="409" spans="1:10">
      <c r="A409" s="8">
        <v>50284</v>
      </c>
      <c r="B409">
        <f>SUMIF(利用履歴!$C$2:$C$48,"="&amp;定額コース支払!A409,利用履歴!$B$2:$B$48)</f>
        <v>0</v>
      </c>
      <c r="C409">
        <f t="shared" si="53"/>
        <v>0</v>
      </c>
      <c r="D409" s="9">
        <f t="shared" si="54"/>
        <v>31</v>
      </c>
      <c r="E409" s="12">
        <f t="shared" si="60"/>
        <v>1.1210958904109591E-2</v>
      </c>
      <c r="F409">
        <f t="shared" si="55"/>
        <v>0</v>
      </c>
      <c r="G409">
        <f t="shared" si="56"/>
        <v>0</v>
      </c>
      <c r="H409">
        <f t="shared" si="58"/>
        <v>0</v>
      </c>
      <c r="I409">
        <f t="shared" si="57"/>
        <v>0</v>
      </c>
      <c r="J409" s="11" t="str">
        <f t="shared" si="59"/>
        <v>-</v>
      </c>
    </row>
    <row r="410" spans="1:10">
      <c r="A410" s="8">
        <v>50314</v>
      </c>
      <c r="B410">
        <f>SUMIF(利用履歴!$C$2:$C$48,"="&amp;定額コース支払!A410,利用履歴!$B$2:$B$48)</f>
        <v>0</v>
      </c>
      <c r="C410">
        <f t="shared" si="53"/>
        <v>0</v>
      </c>
      <c r="D410" s="9">
        <f t="shared" si="54"/>
        <v>30</v>
      </c>
      <c r="E410" s="12">
        <f t="shared" si="60"/>
        <v>1.084931506849315E-2</v>
      </c>
      <c r="F410">
        <f t="shared" si="55"/>
        <v>0</v>
      </c>
      <c r="G410">
        <f t="shared" si="56"/>
        <v>0</v>
      </c>
      <c r="H410">
        <f t="shared" si="58"/>
        <v>0</v>
      </c>
      <c r="I410">
        <f t="shared" si="57"/>
        <v>0</v>
      </c>
      <c r="J410" s="11" t="str">
        <f t="shared" si="59"/>
        <v>-</v>
      </c>
    </row>
    <row r="411" spans="1:10">
      <c r="A411" s="8">
        <v>50345</v>
      </c>
      <c r="B411">
        <f>SUMIF(利用履歴!$C$2:$C$48,"="&amp;定額コース支払!A411,利用履歴!$B$2:$B$48)</f>
        <v>0</v>
      </c>
      <c r="C411">
        <f t="shared" si="53"/>
        <v>0</v>
      </c>
      <c r="D411" s="9">
        <f t="shared" si="54"/>
        <v>31</v>
      </c>
      <c r="E411" s="12">
        <f t="shared" si="60"/>
        <v>1.1210958904109591E-2</v>
      </c>
      <c r="F411">
        <f t="shared" si="55"/>
        <v>0</v>
      </c>
      <c r="G411">
        <f t="shared" si="56"/>
        <v>0</v>
      </c>
      <c r="H411">
        <f t="shared" si="58"/>
        <v>0</v>
      </c>
      <c r="I411">
        <f t="shared" si="57"/>
        <v>0</v>
      </c>
      <c r="J411" s="11" t="str">
        <f t="shared" si="59"/>
        <v>-</v>
      </c>
    </row>
    <row r="412" spans="1:10">
      <c r="A412" s="8">
        <v>50375</v>
      </c>
      <c r="B412">
        <f>SUMIF(利用履歴!$C$2:$C$48,"="&amp;定額コース支払!A412,利用履歴!$B$2:$B$48)</f>
        <v>0</v>
      </c>
      <c r="C412">
        <f t="shared" si="53"/>
        <v>0</v>
      </c>
      <c r="D412" s="9">
        <f t="shared" si="54"/>
        <v>30</v>
      </c>
      <c r="E412" s="12">
        <f t="shared" si="60"/>
        <v>1.084931506849315E-2</v>
      </c>
      <c r="F412">
        <f t="shared" si="55"/>
        <v>0</v>
      </c>
      <c r="G412">
        <f t="shared" si="56"/>
        <v>0</v>
      </c>
      <c r="H412">
        <f t="shared" si="58"/>
        <v>0</v>
      </c>
      <c r="I412">
        <f t="shared" si="57"/>
        <v>0</v>
      </c>
      <c r="J412" s="11" t="str">
        <f t="shared" si="59"/>
        <v>-</v>
      </c>
    </row>
    <row r="413" spans="1:10">
      <c r="A413" s="8">
        <v>50406</v>
      </c>
      <c r="B413">
        <f>SUMIF(利用履歴!$C$2:$C$48,"="&amp;定額コース支払!A413,利用履歴!$B$2:$B$48)</f>
        <v>0</v>
      </c>
      <c r="C413">
        <f t="shared" si="53"/>
        <v>0</v>
      </c>
      <c r="D413" s="9">
        <f t="shared" si="54"/>
        <v>31</v>
      </c>
      <c r="E413" s="12">
        <f t="shared" si="60"/>
        <v>1.1210958904109591E-2</v>
      </c>
      <c r="F413">
        <f t="shared" si="55"/>
        <v>0</v>
      </c>
      <c r="G413">
        <f t="shared" si="56"/>
        <v>0</v>
      </c>
      <c r="H413">
        <f t="shared" si="58"/>
        <v>0</v>
      </c>
      <c r="I413">
        <f t="shared" si="57"/>
        <v>0</v>
      </c>
      <c r="J413" s="11" t="str">
        <f t="shared" si="59"/>
        <v>-</v>
      </c>
    </row>
    <row r="414" spans="1:10">
      <c r="A414" s="8">
        <v>50437</v>
      </c>
      <c r="B414">
        <f>SUMIF(利用履歴!$C$2:$C$48,"="&amp;定額コース支払!A414,利用履歴!$B$2:$B$48)</f>
        <v>0</v>
      </c>
      <c r="C414">
        <f t="shared" si="53"/>
        <v>0</v>
      </c>
      <c r="D414" s="9">
        <f t="shared" si="54"/>
        <v>31</v>
      </c>
      <c r="E414" s="12">
        <f t="shared" si="60"/>
        <v>1.1210958904109591E-2</v>
      </c>
      <c r="F414">
        <f t="shared" si="55"/>
        <v>0</v>
      </c>
      <c r="G414">
        <f t="shared" si="56"/>
        <v>0</v>
      </c>
      <c r="H414">
        <f t="shared" si="58"/>
        <v>0</v>
      </c>
      <c r="I414">
        <f t="shared" si="57"/>
        <v>0</v>
      </c>
      <c r="J414" s="11" t="str">
        <f t="shared" si="59"/>
        <v>-</v>
      </c>
    </row>
    <row r="415" spans="1:10">
      <c r="A415" s="8">
        <v>50465</v>
      </c>
      <c r="B415">
        <f>SUMIF(利用履歴!$C$2:$C$48,"="&amp;定額コース支払!A415,利用履歴!$B$2:$B$48)</f>
        <v>0</v>
      </c>
      <c r="C415">
        <f t="shared" si="53"/>
        <v>0</v>
      </c>
      <c r="D415" s="9">
        <f t="shared" si="54"/>
        <v>28</v>
      </c>
      <c r="E415" s="12">
        <f t="shared" si="60"/>
        <v>1.0126027397260274E-2</v>
      </c>
      <c r="F415">
        <f t="shared" si="55"/>
        <v>0</v>
      </c>
      <c r="G415">
        <f t="shared" si="56"/>
        <v>0</v>
      </c>
      <c r="H415">
        <f t="shared" si="58"/>
        <v>0</v>
      </c>
      <c r="I415">
        <f t="shared" si="57"/>
        <v>0</v>
      </c>
      <c r="J415" s="11" t="str">
        <f t="shared" si="59"/>
        <v>-</v>
      </c>
    </row>
    <row r="416" spans="1:10">
      <c r="A416" s="8">
        <v>50496</v>
      </c>
      <c r="B416">
        <f>SUMIF(利用履歴!$C$2:$C$48,"="&amp;定額コース支払!A416,利用履歴!$B$2:$B$48)</f>
        <v>0</v>
      </c>
      <c r="C416">
        <f t="shared" si="53"/>
        <v>0</v>
      </c>
      <c r="D416" s="9">
        <f t="shared" si="54"/>
        <v>31</v>
      </c>
      <c r="E416" s="12">
        <f t="shared" si="60"/>
        <v>1.1210958904109591E-2</v>
      </c>
      <c r="F416">
        <f t="shared" si="55"/>
        <v>0</v>
      </c>
      <c r="G416">
        <f t="shared" si="56"/>
        <v>0</v>
      </c>
      <c r="H416">
        <f t="shared" si="58"/>
        <v>0</v>
      </c>
      <c r="I416">
        <f t="shared" si="57"/>
        <v>0</v>
      </c>
      <c r="J416" s="11" t="str">
        <f t="shared" si="59"/>
        <v>-</v>
      </c>
    </row>
    <row r="417" spans="1:10">
      <c r="A417" s="8">
        <v>50526</v>
      </c>
      <c r="B417">
        <f>SUMIF(利用履歴!$C$2:$C$48,"="&amp;定額コース支払!A417,利用履歴!$B$2:$B$48)</f>
        <v>0</v>
      </c>
      <c r="C417">
        <f t="shared" ref="C417:C480" si="61">B416+I416</f>
        <v>0</v>
      </c>
      <c r="D417" s="9">
        <f t="shared" ref="D417:D480" si="62">A417-A416</f>
        <v>30</v>
      </c>
      <c r="E417" s="12">
        <f t="shared" si="60"/>
        <v>1.084931506849315E-2</v>
      </c>
      <c r="F417">
        <f t="shared" ref="F417:F480" si="63">INT(E417*C417)</f>
        <v>0</v>
      </c>
      <c r="G417">
        <f t="shared" ref="G417:G480" si="64">F417+C417</f>
        <v>0</v>
      </c>
      <c r="H417">
        <f t="shared" si="58"/>
        <v>0</v>
      </c>
      <c r="I417">
        <f t="shared" ref="I417:I480" si="65">G417-H417</f>
        <v>0</v>
      </c>
      <c r="J417" s="11" t="str">
        <f t="shared" si="59"/>
        <v>-</v>
      </c>
    </row>
    <row r="418" spans="1:10">
      <c r="A418" s="8">
        <v>50557</v>
      </c>
      <c r="B418">
        <f>SUMIF(利用履歴!$C$2:$C$48,"="&amp;定額コース支払!A418,利用履歴!$B$2:$B$48)</f>
        <v>0</v>
      </c>
      <c r="C418">
        <f t="shared" si="61"/>
        <v>0</v>
      </c>
      <c r="D418" s="9">
        <f t="shared" si="62"/>
        <v>31</v>
      </c>
      <c r="E418" s="12">
        <f t="shared" si="60"/>
        <v>1.1210958904109591E-2</v>
      </c>
      <c r="F418">
        <f t="shared" si="63"/>
        <v>0</v>
      </c>
      <c r="G418">
        <f t="shared" si="64"/>
        <v>0</v>
      </c>
      <c r="H418">
        <f t="shared" si="58"/>
        <v>0</v>
      </c>
      <c r="I418">
        <f t="shared" si="65"/>
        <v>0</v>
      </c>
      <c r="J418" s="11" t="str">
        <f t="shared" si="59"/>
        <v>-</v>
      </c>
    </row>
    <row r="419" spans="1:10">
      <c r="A419" s="8">
        <v>50587</v>
      </c>
      <c r="B419">
        <f>SUMIF(利用履歴!$C$2:$C$48,"="&amp;定額コース支払!A419,利用履歴!$B$2:$B$48)</f>
        <v>0</v>
      </c>
      <c r="C419">
        <f t="shared" si="61"/>
        <v>0</v>
      </c>
      <c r="D419" s="9">
        <f t="shared" si="62"/>
        <v>30</v>
      </c>
      <c r="E419" s="12">
        <f t="shared" si="60"/>
        <v>1.084931506849315E-2</v>
      </c>
      <c r="F419">
        <f t="shared" si="63"/>
        <v>0</v>
      </c>
      <c r="G419">
        <f t="shared" si="64"/>
        <v>0</v>
      </c>
      <c r="H419">
        <f t="shared" si="58"/>
        <v>0</v>
      </c>
      <c r="I419">
        <f t="shared" si="65"/>
        <v>0</v>
      </c>
      <c r="J419" s="11" t="str">
        <f t="shared" si="59"/>
        <v>-</v>
      </c>
    </row>
    <row r="420" spans="1:10">
      <c r="A420" s="8">
        <v>50618</v>
      </c>
      <c r="B420">
        <f>SUMIF(利用履歴!$C$2:$C$48,"="&amp;定額コース支払!A420,利用履歴!$B$2:$B$48)</f>
        <v>0</v>
      </c>
      <c r="C420">
        <f t="shared" si="61"/>
        <v>0</v>
      </c>
      <c r="D420" s="9">
        <f t="shared" si="62"/>
        <v>31</v>
      </c>
      <c r="E420" s="12">
        <f t="shared" si="60"/>
        <v>1.1210958904109591E-2</v>
      </c>
      <c r="F420">
        <f t="shared" si="63"/>
        <v>0</v>
      </c>
      <c r="G420">
        <f t="shared" si="64"/>
        <v>0</v>
      </c>
      <c r="H420">
        <f t="shared" si="58"/>
        <v>0</v>
      </c>
      <c r="I420">
        <f t="shared" si="65"/>
        <v>0</v>
      </c>
      <c r="J420" s="11" t="str">
        <f t="shared" si="59"/>
        <v>-</v>
      </c>
    </row>
    <row r="421" spans="1:10">
      <c r="A421" s="8">
        <v>50649</v>
      </c>
      <c r="B421">
        <f>SUMIF(利用履歴!$C$2:$C$48,"="&amp;定額コース支払!A421,利用履歴!$B$2:$B$48)</f>
        <v>0</v>
      </c>
      <c r="C421">
        <f t="shared" si="61"/>
        <v>0</v>
      </c>
      <c r="D421" s="9">
        <f t="shared" si="62"/>
        <v>31</v>
      </c>
      <c r="E421" s="12">
        <f t="shared" si="60"/>
        <v>1.1210958904109591E-2</v>
      </c>
      <c r="F421">
        <f t="shared" si="63"/>
        <v>0</v>
      </c>
      <c r="G421">
        <f t="shared" si="64"/>
        <v>0</v>
      </c>
      <c r="H421">
        <f t="shared" si="58"/>
        <v>0</v>
      </c>
      <c r="I421">
        <f t="shared" si="65"/>
        <v>0</v>
      </c>
      <c r="J421" s="11" t="str">
        <f t="shared" si="59"/>
        <v>-</v>
      </c>
    </row>
    <row r="422" spans="1:10">
      <c r="A422" s="8">
        <v>50679</v>
      </c>
      <c r="B422">
        <f>SUMIF(利用履歴!$C$2:$C$48,"="&amp;定額コース支払!A422,利用履歴!$B$2:$B$48)</f>
        <v>0</v>
      </c>
      <c r="C422">
        <f t="shared" si="61"/>
        <v>0</v>
      </c>
      <c r="D422" s="9">
        <f t="shared" si="62"/>
        <v>30</v>
      </c>
      <c r="E422" s="12">
        <f t="shared" si="60"/>
        <v>1.084931506849315E-2</v>
      </c>
      <c r="F422">
        <f t="shared" si="63"/>
        <v>0</v>
      </c>
      <c r="G422">
        <f t="shared" si="64"/>
        <v>0</v>
      </c>
      <c r="H422">
        <f t="shared" si="58"/>
        <v>0</v>
      </c>
      <c r="I422">
        <f t="shared" si="65"/>
        <v>0</v>
      </c>
      <c r="J422" s="11" t="str">
        <f t="shared" si="59"/>
        <v>-</v>
      </c>
    </row>
    <row r="423" spans="1:10">
      <c r="A423" s="8">
        <v>50710</v>
      </c>
      <c r="B423">
        <f>SUMIF(利用履歴!$C$2:$C$48,"="&amp;定額コース支払!A423,利用履歴!$B$2:$B$48)</f>
        <v>0</v>
      </c>
      <c r="C423">
        <f t="shared" si="61"/>
        <v>0</v>
      </c>
      <c r="D423" s="9">
        <f t="shared" si="62"/>
        <v>31</v>
      </c>
      <c r="E423" s="12">
        <f t="shared" si="60"/>
        <v>1.1210958904109591E-2</v>
      </c>
      <c r="F423">
        <f t="shared" si="63"/>
        <v>0</v>
      </c>
      <c r="G423">
        <f t="shared" si="64"/>
        <v>0</v>
      </c>
      <c r="H423">
        <f t="shared" si="58"/>
        <v>0</v>
      </c>
      <c r="I423">
        <f t="shared" si="65"/>
        <v>0</v>
      </c>
      <c r="J423" s="11" t="str">
        <f t="shared" si="59"/>
        <v>-</v>
      </c>
    </row>
    <row r="424" spans="1:10">
      <c r="A424" s="8">
        <v>50740</v>
      </c>
      <c r="B424">
        <f>SUMIF(利用履歴!$C$2:$C$48,"="&amp;定額コース支払!A424,利用履歴!$B$2:$B$48)</f>
        <v>0</v>
      </c>
      <c r="C424">
        <f t="shared" si="61"/>
        <v>0</v>
      </c>
      <c r="D424" s="9">
        <f t="shared" si="62"/>
        <v>30</v>
      </c>
      <c r="E424" s="12">
        <f t="shared" si="60"/>
        <v>1.084931506849315E-2</v>
      </c>
      <c r="F424">
        <f t="shared" si="63"/>
        <v>0</v>
      </c>
      <c r="G424">
        <f t="shared" si="64"/>
        <v>0</v>
      </c>
      <c r="H424">
        <f t="shared" si="58"/>
        <v>0</v>
      </c>
      <c r="I424">
        <f t="shared" si="65"/>
        <v>0</v>
      </c>
      <c r="J424" s="11" t="str">
        <f t="shared" si="59"/>
        <v>-</v>
      </c>
    </row>
    <row r="425" spans="1:10">
      <c r="A425" s="8">
        <v>50771</v>
      </c>
      <c r="B425">
        <f>SUMIF(利用履歴!$C$2:$C$48,"="&amp;定額コース支払!A425,利用履歴!$B$2:$B$48)</f>
        <v>0</v>
      </c>
      <c r="C425">
        <f t="shared" si="61"/>
        <v>0</v>
      </c>
      <c r="D425" s="9">
        <f t="shared" si="62"/>
        <v>31</v>
      </c>
      <c r="E425" s="12">
        <f t="shared" si="60"/>
        <v>1.1210958904109591E-2</v>
      </c>
      <c r="F425">
        <f t="shared" si="63"/>
        <v>0</v>
      </c>
      <c r="G425">
        <f t="shared" si="64"/>
        <v>0</v>
      </c>
      <c r="H425">
        <f t="shared" si="58"/>
        <v>0</v>
      </c>
      <c r="I425">
        <f t="shared" si="65"/>
        <v>0</v>
      </c>
      <c r="J425" s="11" t="str">
        <f t="shared" si="59"/>
        <v>-</v>
      </c>
    </row>
    <row r="426" spans="1:10">
      <c r="A426" s="8">
        <v>50802</v>
      </c>
      <c r="B426">
        <f>SUMIF(利用履歴!$C$2:$C$48,"="&amp;定額コース支払!A426,利用履歴!$B$2:$B$48)</f>
        <v>0</v>
      </c>
      <c r="C426">
        <f t="shared" si="61"/>
        <v>0</v>
      </c>
      <c r="D426" s="9">
        <f t="shared" si="62"/>
        <v>31</v>
      </c>
      <c r="E426" s="12">
        <f t="shared" si="60"/>
        <v>1.1210958904109591E-2</v>
      </c>
      <c r="F426">
        <f t="shared" si="63"/>
        <v>0</v>
      </c>
      <c r="G426">
        <f t="shared" si="64"/>
        <v>0</v>
      </c>
      <c r="H426">
        <f t="shared" si="58"/>
        <v>0</v>
      </c>
      <c r="I426">
        <f t="shared" si="65"/>
        <v>0</v>
      </c>
      <c r="J426" s="11" t="str">
        <f t="shared" si="59"/>
        <v>-</v>
      </c>
    </row>
    <row r="427" spans="1:10">
      <c r="A427" s="8">
        <v>50830</v>
      </c>
      <c r="B427">
        <f>SUMIF(利用履歴!$C$2:$C$48,"="&amp;定額コース支払!A427,利用履歴!$B$2:$B$48)</f>
        <v>0</v>
      </c>
      <c r="C427">
        <f t="shared" si="61"/>
        <v>0</v>
      </c>
      <c r="D427" s="9">
        <f t="shared" si="62"/>
        <v>28</v>
      </c>
      <c r="E427" s="12">
        <f t="shared" si="60"/>
        <v>1.0126027397260274E-2</v>
      </c>
      <c r="F427">
        <f t="shared" si="63"/>
        <v>0</v>
      </c>
      <c r="G427">
        <f t="shared" si="64"/>
        <v>0</v>
      </c>
      <c r="H427">
        <f t="shared" si="58"/>
        <v>0</v>
      </c>
      <c r="I427">
        <f t="shared" si="65"/>
        <v>0</v>
      </c>
      <c r="J427" s="11" t="str">
        <f t="shared" si="59"/>
        <v>-</v>
      </c>
    </row>
    <row r="428" spans="1:10">
      <c r="A428" s="8">
        <v>50861</v>
      </c>
      <c r="B428">
        <f>SUMIF(利用履歴!$C$2:$C$48,"="&amp;定額コース支払!A428,利用履歴!$B$2:$B$48)</f>
        <v>0</v>
      </c>
      <c r="C428">
        <f t="shared" si="61"/>
        <v>0</v>
      </c>
      <c r="D428" s="9">
        <f t="shared" si="62"/>
        <v>31</v>
      </c>
      <c r="E428" s="12">
        <f t="shared" si="60"/>
        <v>1.1210958904109591E-2</v>
      </c>
      <c r="F428">
        <f t="shared" si="63"/>
        <v>0</v>
      </c>
      <c r="G428">
        <f t="shared" si="64"/>
        <v>0</v>
      </c>
      <c r="H428">
        <f t="shared" si="58"/>
        <v>0</v>
      </c>
      <c r="I428">
        <f t="shared" si="65"/>
        <v>0</v>
      </c>
      <c r="J428" s="11" t="str">
        <f t="shared" si="59"/>
        <v>-</v>
      </c>
    </row>
    <row r="429" spans="1:10">
      <c r="A429" s="8">
        <v>50891</v>
      </c>
      <c r="B429">
        <f>SUMIF(利用履歴!$C$2:$C$48,"="&amp;定額コース支払!A429,利用履歴!$B$2:$B$48)</f>
        <v>0</v>
      </c>
      <c r="C429">
        <f t="shared" si="61"/>
        <v>0</v>
      </c>
      <c r="D429" s="9">
        <f t="shared" si="62"/>
        <v>30</v>
      </c>
      <c r="E429" s="12">
        <f t="shared" si="60"/>
        <v>1.084931506849315E-2</v>
      </c>
      <c r="F429">
        <f t="shared" si="63"/>
        <v>0</v>
      </c>
      <c r="G429">
        <f t="shared" si="64"/>
        <v>0</v>
      </c>
      <c r="H429">
        <f t="shared" si="58"/>
        <v>0</v>
      </c>
      <c r="I429">
        <f t="shared" si="65"/>
        <v>0</v>
      </c>
      <c r="J429" s="11" t="str">
        <f t="shared" si="59"/>
        <v>-</v>
      </c>
    </row>
    <row r="430" spans="1:10">
      <c r="A430" s="8">
        <v>50922</v>
      </c>
      <c r="B430">
        <f>SUMIF(利用履歴!$C$2:$C$48,"="&amp;定額コース支払!A430,利用履歴!$B$2:$B$48)</f>
        <v>0</v>
      </c>
      <c r="C430">
        <f t="shared" si="61"/>
        <v>0</v>
      </c>
      <c r="D430" s="9">
        <f t="shared" si="62"/>
        <v>31</v>
      </c>
      <c r="E430" s="12">
        <f t="shared" si="60"/>
        <v>1.1210958904109591E-2</v>
      </c>
      <c r="F430">
        <f t="shared" si="63"/>
        <v>0</v>
      </c>
      <c r="G430">
        <f t="shared" si="64"/>
        <v>0</v>
      </c>
      <c r="H430">
        <f t="shared" si="58"/>
        <v>0</v>
      </c>
      <c r="I430">
        <f t="shared" si="65"/>
        <v>0</v>
      </c>
      <c r="J430" s="11" t="str">
        <f t="shared" si="59"/>
        <v>-</v>
      </c>
    </row>
    <row r="431" spans="1:10">
      <c r="A431" s="8">
        <v>50952</v>
      </c>
      <c r="B431">
        <f>SUMIF(利用履歴!$C$2:$C$48,"="&amp;定額コース支払!A431,利用履歴!$B$2:$B$48)</f>
        <v>0</v>
      </c>
      <c r="C431">
        <f t="shared" si="61"/>
        <v>0</v>
      </c>
      <c r="D431" s="9">
        <f t="shared" si="62"/>
        <v>30</v>
      </c>
      <c r="E431" s="12">
        <f t="shared" si="60"/>
        <v>1.084931506849315E-2</v>
      </c>
      <c r="F431">
        <f t="shared" si="63"/>
        <v>0</v>
      </c>
      <c r="G431">
        <f t="shared" si="64"/>
        <v>0</v>
      </c>
      <c r="H431">
        <f t="shared" si="58"/>
        <v>0</v>
      </c>
      <c r="I431">
        <f t="shared" si="65"/>
        <v>0</v>
      </c>
      <c r="J431" s="11" t="str">
        <f t="shared" si="59"/>
        <v>-</v>
      </c>
    </row>
    <row r="432" spans="1:10">
      <c r="A432" s="8">
        <v>50983</v>
      </c>
      <c r="B432">
        <f>SUMIF(利用履歴!$C$2:$C$48,"="&amp;定額コース支払!A432,利用履歴!$B$2:$B$48)</f>
        <v>0</v>
      </c>
      <c r="C432">
        <f t="shared" si="61"/>
        <v>0</v>
      </c>
      <c r="D432" s="9">
        <f t="shared" si="62"/>
        <v>31</v>
      </c>
      <c r="E432" s="12">
        <f t="shared" si="60"/>
        <v>1.1210958904109591E-2</v>
      </c>
      <c r="F432">
        <f t="shared" si="63"/>
        <v>0</v>
      </c>
      <c r="G432">
        <f t="shared" si="64"/>
        <v>0</v>
      </c>
      <c r="H432">
        <f t="shared" si="58"/>
        <v>0</v>
      </c>
      <c r="I432">
        <f t="shared" si="65"/>
        <v>0</v>
      </c>
      <c r="J432" s="11" t="str">
        <f t="shared" si="59"/>
        <v>-</v>
      </c>
    </row>
    <row r="433" spans="1:10">
      <c r="A433" s="8">
        <v>51014</v>
      </c>
      <c r="B433">
        <f>SUMIF(利用履歴!$C$2:$C$48,"="&amp;定額コース支払!A433,利用履歴!$B$2:$B$48)</f>
        <v>0</v>
      </c>
      <c r="C433">
        <f t="shared" si="61"/>
        <v>0</v>
      </c>
      <c r="D433" s="9">
        <f t="shared" si="62"/>
        <v>31</v>
      </c>
      <c r="E433" s="12">
        <f t="shared" si="60"/>
        <v>1.1210958904109591E-2</v>
      </c>
      <c r="F433">
        <f t="shared" si="63"/>
        <v>0</v>
      </c>
      <c r="G433">
        <f t="shared" si="64"/>
        <v>0</v>
      </c>
      <c r="H433">
        <f t="shared" si="58"/>
        <v>0</v>
      </c>
      <c r="I433">
        <f t="shared" si="65"/>
        <v>0</v>
      </c>
      <c r="J433" s="11" t="str">
        <f t="shared" si="59"/>
        <v>-</v>
      </c>
    </row>
    <row r="434" spans="1:10">
      <c r="A434" s="8">
        <v>51044</v>
      </c>
      <c r="B434">
        <f>SUMIF(利用履歴!$C$2:$C$48,"="&amp;定額コース支払!A434,利用履歴!$B$2:$B$48)</f>
        <v>0</v>
      </c>
      <c r="C434">
        <f t="shared" si="61"/>
        <v>0</v>
      </c>
      <c r="D434" s="9">
        <f t="shared" si="62"/>
        <v>30</v>
      </c>
      <c r="E434" s="12">
        <f t="shared" si="60"/>
        <v>1.084931506849315E-2</v>
      </c>
      <c r="F434">
        <f t="shared" si="63"/>
        <v>0</v>
      </c>
      <c r="G434">
        <f t="shared" si="64"/>
        <v>0</v>
      </c>
      <c r="H434">
        <f t="shared" si="58"/>
        <v>0</v>
      </c>
      <c r="I434">
        <f t="shared" si="65"/>
        <v>0</v>
      </c>
      <c r="J434" s="11" t="str">
        <f t="shared" si="59"/>
        <v>-</v>
      </c>
    </row>
    <row r="435" spans="1:10">
      <c r="A435" s="8">
        <v>51075</v>
      </c>
      <c r="B435">
        <f>SUMIF(利用履歴!$C$2:$C$48,"="&amp;定額コース支払!A435,利用履歴!$B$2:$B$48)</f>
        <v>0</v>
      </c>
      <c r="C435">
        <f t="shared" si="61"/>
        <v>0</v>
      </c>
      <c r="D435" s="9">
        <f t="shared" si="62"/>
        <v>31</v>
      </c>
      <c r="E435" s="12">
        <f t="shared" si="60"/>
        <v>1.1210958904109591E-2</v>
      </c>
      <c r="F435">
        <f t="shared" si="63"/>
        <v>0</v>
      </c>
      <c r="G435">
        <f t="shared" si="64"/>
        <v>0</v>
      </c>
      <c r="H435">
        <f t="shared" si="58"/>
        <v>0</v>
      </c>
      <c r="I435">
        <f t="shared" si="65"/>
        <v>0</v>
      </c>
      <c r="J435" s="11" t="str">
        <f t="shared" si="59"/>
        <v>-</v>
      </c>
    </row>
    <row r="436" spans="1:10">
      <c r="A436" s="8">
        <v>51105</v>
      </c>
      <c r="B436">
        <f>SUMIF(利用履歴!$C$2:$C$48,"="&amp;定額コース支払!A436,利用履歴!$B$2:$B$48)</f>
        <v>0</v>
      </c>
      <c r="C436">
        <f t="shared" si="61"/>
        <v>0</v>
      </c>
      <c r="D436" s="9">
        <f t="shared" si="62"/>
        <v>30</v>
      </c>
      <c r="E436" s="12">
        <f t="shared" si="60"/>
        <v>1.084931506849315E-2</v>
      </c>
      <c r="F436">
        <f t="shared" si="63"/>
        <v>0</v>
      </c>
      <c r="G436">
        <f t="shared" si="64"/>
        <v>0</v>
      </c>
      <c r="H436">
        <f t="shared" si="58"/>
        <v>0</v>
      </c>
      <c r="I436">
        <f t="shared" si="65"/>
        <v>0</v>
      </c>
      <c r="J436" s="11" t="str">
        <f t="shared" si="59"/>
        <v>-</v>
      </c>
    </row>
    <row r="437" spans="1:10">
      <c r="A437" s="8">
        <v>51136</v>
      </c>
      <c r="B437">
        <f>SUMIF(利用履歴!$C$2:$C$48,"="&amp;定額コース支払!A437,利用履歴!$B$2:$B$48)</f>
        <v>0</v>
      </c>
      <c r="C437">
        <f t="shared" si="61"/>
        <v>0</v>
      </c>
      <c r="D437" s="9">
        <f t="shared" si="62"/>
        <v>31</v>
      </c>
      <c r="E437" s="12">
        <f t="shared" si="60"/>
        <v>1.1210958904109591E-2</v>
      </c>
      <c r="F437">
        <f t="shared" si="63"/>
        <v>0</v>
      </c>
      <c r="G437">
        <f t="shared" si="64"/>
        <v>0</v>
      </c>
      <c r="H437">
        <f t="shared" si="58"/>
        <v>0</v>
      </c>
      <c r="I437">
        <f t="shared" si="65"/>
        <v>0</v>
      </c>
      <c r="J437" s="11" t="str">
        <f t="shared" si="59"/>
        <v>-</v>
      </c>
    </row>
    <row r="438" spans="1:10">
      <c r="A438" s="8">
        <v>51167</v>
      </c>
      <c r="B438">
        <f>SUMIF(利用履歴!$C$2:$C$48,"="&amp;定額コース支払!A438,利用履歴!$B$2:$B$48)</f>
        <v>0</v>
      </c>
      <c r="C438">
        <f t="shared" si="61"/>
        <v>0</v>
      </c>
      <c r="D438" s="9">
        <f t="shared" si="62"/>
        <v>31</v>
      </c>
      <c r="E438" s="12">
        <f t="shared" si="60"/>
        <v>1.1210958904109591E-2</v>
      </c>
      <c r="F438">
        <f t="shared" si="63"/>
        <v>0</v>
      </c>
      <c r="G438">
        <f t="shared" si="64"/>
        <v>0</v>
      </c>
      <c r="H438">
        <f t="shared" si="58"/>
        <v>0</v>
      </c>
      <c r="I438">
        <f t="shared" si="65"/>
        <v>0</v>
      </c>
      <c r="J438" s="11" t="str">
        <f t="shared" si="59"/>
        <v>-</v>
      </c>
    </row>
    <row r="439" spans="1:10">
      <c r="A439" s="8">
        <v>51196</v>
      </c>
      <c r="B439">
        <f>SUMIF(利用履歴!$C$2:$C$48,"="&amp;定額コース支払!A439,利用履歴!$B$2:$B$48)</f>
        <v>0</v>
      </c>
      <c r="C439">
        <f t="shared" si="61"/>
        <v>0</v>
      </c>
      <c r="D439" s="9">
        <f t="shared" si="62"/>
        <v>29</v>
      </c>
      <c r="E439" s="12">
        <f t="shared" si="60"/>
        <v>1.0487671232876713E-2</v>
      </c>
      <c r="F439">
        <f t="shared" si="63"/>
        <v>0</v>
      </c>
      <c r="G439">
        <f t="shared" si="64"/>
        <v>0</v>
      </c>
      <c r="H439">
        <f t="shared" si="58"/>
        <v>0</v>
      </c>
      <c r="I439">
        <f t="shared" si="65"/>
        <v>0</v>
      </c>
      <c r="J439" s="11" t="str">
        <f t="shared" si="59"/>
        <v>-</v>
      </c>
    </row>
    <row r="440" spans="1:10">
      <c r="A440" s="8">
        <v>51227</v>
      </c>
      <c r="B440">
        <f>SUMIF(利用履歴!$C$2:$C$48,"="&amp;定額コース支払!A440,利用履歴!$B$2:$B$48)</f>
        <v>0</v>
      </c>
      <c r="C440">
        <f t="shared" si="61"/>
        <v>0</v>
      </c>
      <c r="D440" s="9">
        <f t="shared" si="62"/>
        <v>31</v>
      </c>
      <c r="E440" s="12">
        <f t="shared" si="60"/>
        <v>1.1210958904109591E-2</v>
      </c>
      <c r="F440">
        <f t="shared" si="63"/>
        <v>0</v>
      </c>
      <c r="G440">
        <f t="shared" si="64"/>
        <v>0</v>
      </c>
      <c r="H440">
        <f t="shared" si="58"/>
        <v>0</v>
      </c>
      <c r="I440">
        <f t="shared" si="65"/>
        <v>0</v>
      </c>
      <c r="J440" s="11" t="str">
        <f t="shared" si="59"/>
        <v>-</v>
      </c>
    </row>
    <row r="441" spans="1:10">
      <c r="A441" s="8">
        <v>51257</v>
      </c>
      <c r="B441">
        <f>SUMIF(利用履歴!$C$2:$C$48,"="&amp;定額コース支払!A441,利用履歴!$B$2:$B$48)</f>
        <v>0</v>
      </c>
      <c r="C441">
        <f t="shared" si="61"/>
        <v>0</v>
      </c>
      <c r="D441" s="9">
        <f t="shared" si="62"/>
        <v>30</v>
      </c>
      <c r="E441" s="12">
        <f t="shared" si="60"/>
        <v>1.084931506849315E-2</v>
      </c>
      <c r="F441">
        <f t="shared" si="63"/>
        <v>0</v>
      </c>
      <c r="G441">
        <f t="shared" si="64"/>
        <v>0</v>
      </c>
      <c r="H441">
        <f t="shared" si="58"/>
        <v>0</v>
      </c>
      <c r="I441">
        <f t="shared" si="65"/>
        <v>0</v>
      </c>
      <c r="J441" s="11" t="str">
        <f t="shared" si="59"/>
        <v>-</v>
      </c>
    </row>
    <row r="442" spans="1:10">
      <c r="A442" s="8">
        <v>51288</v>
      </c>
      <c r="B442">
        <f>SUMIF(利用履歴!$C$2:$C$48,"="&amp;定額コース支払!A442,利用履歴!$B$2:$B$48)</f>
        <v>0</v>
      </c>
      <c r="C442">
        <f t="shared" si="61"/>
        <v>0</v>
      </c>
      <c r="D442" s="9">
        <f t="shared" si="62"/>
        <v>31</v>
      </c>
      <c r="E442" s="12">
        <f t="shared" si="60"/>
        <v>1.1210958904109591E-2</v>
      </c>
      <c r="F442">
        <f t="shared" si="63"/>
        <v>0</v>
      </c>
      <c r="G442">
        <f t="shared" si="64"/>
        <v>0</v>
      </c>
      <c r="H442">
        <f t="shared" si="58"/>
        <v>0</v>
      </c>
      <c r="I442">
        <f t="shared" si="65"/>
        <v>0</v>
      </c>
      <c r="J442" s="11" t="str">
        <f t="shared" si="59"/>
        <v>-</v>
      </c>
    </row>
    <row r="443" spans="1:10">
      <c r="A443" s="8">
        <v>51318</v>
      </c>
      <c r="B443">
        <f>SUMIF(利用履歴!$C$2:$C$48,"="&amp;定額コース支払!A443,利用履歴!$B$2:$B$48)</f>
        <v>0</v>
      </c>
      <c r="C443">
        <f t="shared" si="61"/>
        <v>0</v>
      </c>
      <c r="D443" s="9">
        <f t="shared" si="62"/>
        <v>30</v>
      </c>
      <c r="E443" s="12">
        <f t="shared" si="60"/>
        <v>1.084931506849315E-2</v>
      </c>
      <c r="F443">
        <f t="shared" si="63"/>
        <v>0</v>
      </c>
      <c r="G443">
        <f t="shared" si="64"/>
        <v>0</v>
      </c>
      <c r="H443">
        <f t="shared" si="58"/>
        <v>0</v>
      </c>
      <c r="I443">
        <f t="shared" si="65"/>
        <v>0</v>
      </c>
      <c r="J443" s="11" t="str">
        <f t="shared" si="59"/>
        <v>-</v>
      </c>
    </row>
    <row r="444" spans="1:10">
      <c r="A444" s="8">
        <v>51349</v>
      </c>
      <c r="B444">
        <f>SUMIF(利用履歴!$C$2:$C$48,"="&amp;定額コース支払!A444,利用履歴!$B$2:$B$48)</f>
        <v>0</v>
      </c>
      <c r="C444">
        <f t="shared" si="61"/>
        <v>0</v>
      </c>
      <c r="D444" s="9">
        <f t="shared" si="62"/>
        <v>31</v>
      </c>
      <c r="E444" s="12">
        <f t="shared" si="60"/>
        <v>1.1210958904109591E-2</v>
      </c>
      <c r="F444">
        <f t="shared" si="63"/>
        <v>0</v>
      </c>
      <c r="G444">
        <f t="shared" si="64"/>
        <v>0</v>
      </c>
      <c r="H444">
        <f t="shared" si="58"/>
        <v>0</v>
      </c>
      <c r="I444">
        <f t="shared" si="65"/>
        <v>0</v>
      </c>
      <c r="J444" s="11" t="str">
        <f t="shared" si="59"/>
        <v>-</v>
      </c>
    </row>
    <row r="445" spans="1:10">
      <c r="A445" s="8">
        <v>51380</v>
      </c>
      <c r="B445">
        <f>SUMIF(利用履歴!$C$2:$C$48,"="&amp;定額コース支払!A445,利用履歴!$B$2:$B$48)</f>
        <v>0</v>
      </c>
      <c r="C445">
        <f t="shared" si="61"/>
        <v>0</v>
      </c>
      <c r="D445" s="9">
        <f t="shared" si="62"/>
        <v>31</v>
      </c>
      <c r="E445" s="12">
        <f t="shared" si="60"/>
        <v>1.1210958904109591E-2</v>
      </c>
      <c r="F445">
        <f t="shared" si="63"/>
        <v>0</v>
      </c>
      <c r="G445">
        <f t="shared" si="64"/>
        <v>0</v>
      </c>
      <c r="H445">
        <f t="shared" si="58"/>
        <v>0</v>
      </c>
      <c r="I445">
        <f t="shared" si="65"/>
        <v>0</v>
      </c>
      <c r="J445" s="11" t="str">
        <f t="shared" si="59"/>
        <v>-</v>
      </c>
    </row>
    <row r="446" spans="1:10">
      <c r="A446" s="8">
        <v>51410</v>
      </c>
      <c r="B446">
        <f>SUMIF(利用履歴!$C$2:$C$48,"="&amp;定額コース支払!A446,利用履歴!$B$2:$B$48)</f>
        <v>0</v>
      </c>
      <c r="C446">
        <f t="shared" si="61"/>
        <v>0</v>
      </c>
      <c r="D446" s="9">
        <f t="shared" si="62"/>
        <v>30</v>
      </c>
      <c r="E446" s="12">
        <f t="shared" si="60"/>
        <v>1.084931506849315E-2</v>
      </c>
      <c r="F446">
        <f t="shared" si="63"/>
        <v>0</v>
      </c>
      <c r="G446">
        <f t="shared" si="64"/>
        <v>0</v>
      </c>
      <c r="H446">
        <f t="shared" si="58"/>
        <v>0</v>
      </c>
      <c r="I446">
        <f t="shared" si="65"/>
        <v>0</v>
      </c>
      <c r="J446" s="11" t="str">
        <f t="shared" si="59"/>
        <v>-</v>
      </c>
    </row>
    <row r="447" spans="1:10">
      <c r="A447" s="8">
        <v>51441</v>
      </c>
      <c r="B447">
        <f>SUMIF(利用履歴!$C$2:$C$48,"="&amp;定額コース支払!A447,利用履歴!$B$2:$B$48)</f>
        <v>0</v>
      </c>
      <c r="C447">
        <f t="shared" si="61"/>
        <v>0</v>
      </c>
      <c r="D447" s="9">
        <f t="shared" si="62"/>
        <v>31</v>
      </c>
      <c r="E447" s="12">
        <f t="shared" si="60"/>
        <v>1.1210958904109591E-2</v>
      </c>
      <c r="F447">
        <f t="shared" si="63"/>
        <v>0</v>
      </c>
      <c r="G447">
        <f t="shared" si="64"/>
        <v>0</v>
      </c>
      <c r="H447">
        <f t="shared" si="58"/>
        <v>0</v>
      </c>
      <c r="I447">
        <f t="shared" si="65"/>
        <v>0</v>
      </c>
      <c r="J447" s="11" t="str">
        <f t="shared" si="59"/>
        <v>-</v>
      </c>
    </row>
    <row r="448" spans="1:10">
      <c r="A448" s="8">
        <v>51471</v>
      </c>
      <c r="B448">
        <f>SUMIF(利用履歴!$C$2:$C$48,"="&amp;定額コース支払!A448,利用履歴!$B$2:$B$48)</f>
        <v>0</v>
      </c>
      <c r="C448">
        <f t="shared" si="61"/>
        <v>0</v>
      </c>
      <c r="D448" s="9">
        <f t="shared" si="62"/>
        <v>30</v>
      </c>
      <c r="E448" s="12">
        <f t="shared" si="60"/>
        <v>1.084931506849315E-2</v>
      </c>
      <c r="F448">
        <f t="shared" si="63"/>
        <v>0</v>
      </c>
      <c r="G448">
        <f t="shared" si="64"/>
        <v>0</v>
      </c>
      <c r="H448">
        <f t="shared" si="58"/>
        <v>0</v>
      </c>
      <c r="I448">
        <f t="shared" si="65"/>
        <v>0</v>
      </c>
      <c r="J448" s="11" t="str">
        <f t="shared" si="59"/>
        <v>-</v>
      </c>
    </row>
    <row r="449" spans="1:10">
      <c r="A449" s="8">
        <v>51502</v>
      </c>
      <c r="B449">
        <f>SUMIF(利用履歴!$C$2:$C$48,"="&amp;定額コース支払!A449,利用履歴!$B$2:$B$48)</f>
        <v>0</v>
      </c>
      <c r="C449">
        <f t="shared" si="61"/>
        <v>0</v>
      </c>
      <c r="D449" s="9">
        <f t="shared" si="62"/>
        <v>31</v>
      </c>
      <c r="E449" s="12">
        <f t="shared" si="60"/>
        <v>1.1210958904109591E-2</v>
      </c>
      <c r="F449">
        <f t="shared" si="63"/>
        <v>0</v>
      </c>
      <c r="G449">
        <f t="shared" si="64"/>
        <v>0</v>
      </c>
      <c r="H449">
        <f t="shared" si="58"/>
        <v>0</v>
      </c>
      <c r="I449">
        <f t="shared" si="65"/>
        <v>0</v>
      </c>
      <c r="J449" s="11" t="str">
        <f t="shared" si="59"/>
        <v>-</v>
      </c>
    </row>
    <row r="450" spans="1:10">
      <c r="A450" s="8">
        <v>51533</v>
      </c>
      <c r="B450">
        <f>SUMIF(利用履歴!$C$2:$C$48,"="&amp;定額コース支払!A450,利用履歴!$B$2:$B$48)</f>
        <v>0</v>
      </c>
      <c r="C450">
        <f t="shared" si="61"/>
        <v>0</v>
      </c>
      <c r="D450" s="9">
        <f t="shared" si="62"/>
        <v>31</v>
      </c>
      <c r="E450" s="12">
        <f t="shared" si="60"/>
        <v>1.1210958904109591E-2</v>
      </c>
      <c r="F450">
        <f t="shared" si="63"/>
        <v>0</v>
      </c>
      <c r="G450">
        <f t="shared" si="64"/>
        <v>0</v>
      </c>
      <c r="H450">
        <f t="shared" si="58"/>
        <v>0</v>
      </c>
      <c r="I450">
        <f t="shared" si="65"/>
        <v>0</v>
      </c>
      <c r="J450" s="11" t="str">
        <f t="shared" si="59"/>
        <v>-</v>
      </c>
    </row>
    <row r="451" spans="1:10">
      <c r="A451" s="8">
        <v>51561</v>
      </c>
      <c r="B451">
        <f>SUMIF(利用履歴!$C$2:$C$48,"="&amp;定額コース支払!A451,利用履歴!$B$2:$B$48)</f>
        <v>0</v>
      </c>
      <c r="C451">
        <f t="shared" si="61"/>
        <v>0</v>
      </c>
      <c r="D451" s="9">
        <f t="shared" si="62"/>
        <v>28</v>
      </c>
      <c r="E451" s="12">
        <f t="shared" si="60"/>
        <v>1.0126027397260274E-2</v>
      </c>
      <c r="F451">
        <f t="shared" si="63"/>
        <v>0</v>
      </c>
      <c r="G451">
        <f t="shared" si="64"/>
        <v>0</v>
      </c>
      <c r="H451">
        <f t="shared" si="58"/>
        <v>0</v>
      </c>
      <c r="I451">
        <f t="shared" si="65"/>
        <v>0</v>
      </c>
      <c r="J451" s="11" t="str">
        <f t="shared" si="59"/>
        <v>-</v>
      </c>
    </row>
    <row r="452" spans="1:10">
      <c r="A452" s="8">
        <v>51592</v>
      </c>
      <c r="B452">
        <f>SUMIF(利用履歴!$C$2:$C$48,"="&amp;定額コース支払!A452,利用履歴!$B$2:$B$48)</f>
        <v>0</v>
      </c>
      <c r="C452">
        <f t="shared" si="61"/>
        <v>0</v>
      </c>
      <c r="D452" s="9">
        <f t="shared" si="62"/>
        <v>31</v>
      </c>
      <c r="E452" s="12">
        <f t="shared" si="60"/>
        <v>1.1210958904109591E-2</v>
      </c>
      <c r="F452">
        <f t="shared" si="63"/>
        <v>0</v>
      </c>
      <c r="G452">
        <f t="shared" si="64"/>
        <v>0</v>
      </c>
      <c r="H452">
        <f t="shared" si="58"/>
        <v>0</v>
      </c>
      <c r="I452">
        <f t="shared" si="65"/>
        <v>0</v>
      </c>
      <c r="J452" s="11" t="str">
        <f t="shared" si="59"/>
        <v>-</v>
      </c>
    </row>
    <row r="453" spans="1:10">
      <c r="A453" s="8">
        <v>51622</v>
      </c>
      <c r="B453">
        <f>SUMIF(利用履歴!$C$2:$C$48,"="&amp;定額コース支払!A453,利用履歴!$B$2:$B$48)</f>
        <v>0</v>
      </c>
      <c r="C453">
        <f t="shared" si="61"/>
        <v>0</v>
      </c>
      <c r="D453" s="9">
        <f t="shared" si="62"/>
        <v>30</v>
      </c>
      <c r="E453" s="12">
        <f t="shared" si="60"/>
        <v>1.084931506849315E-2</v>
      </c>
      <c r="F453">
        <f t="shared" si="63"/>
        <v>0</v>
      </c>
      <c r="G453">
        <f t="shared" si="64"/>
        <v>0</v>
      </c>
      <c r="H453">
        <f t="shared" si="58"/>
        <v>0</v>
      </c>
      <c r="I453">
        <f t="shared" si="65"/>
        <v>0</v>
      </c>
      <c r="J453" s="11" t="str">
        <f t="shared" si="59"/>
        <v>-</v>
      </c>
    </row>
    <row r="454" spans="1:10">
      <c r="A454" s="8">
        <v>51653</v>
      </c>
      <c r="B454">
        <f>SUMIF(利用履歴!$C$2:$C$48,"="&amp;定額コース支払!A454,利用履歴!$B$2:$B$48)</f>
        <v>0</v>
      </c>
      <c r="C454">
        <f t="shared" si="61"/>
        <v>0</v>
      </c>
      <c r="D454" s="9">
        <f t="shared" si="62"/>
        <v>31</v>
      </c>
      <c r="E454" s="12">
        <f t="shared" si="60"/>
        <v>1.1210958904109591E-2</v>
      </c>
      <c r="F454">
        <f t="shared" si="63"/>
        <v>0</v>
      </c>
      <c r="G454">
        <f t="shared" si="64"/>
        <v>0</v>
      </c>
      <c r="H454">
        <f t="shared" ref="H454:H517" si="66">IF(G454&lt;$B$2,G454,$B$2)</f>
        <v>0</v>
      </c>
      <c r="I454">
        <f t="shared" si="65"/>
        <v>0</v>
      </c>
      <c r="J454" s="11" t="str">
        <f t="shared" ref="J454:J517" si="67">IF(H454=0,"-",F454/H454)</f>
        <v>-</v>
      </c>
    </row>
    <row r="455" spans="1:10">
      <c r="A455" s="8">
        <v>51683</v>
      </c>
      <c r="B455">
        <f>SUMIF(利用履歴!$C$2:$C$48,"="&amp;定額コース支払!A455,利用履歴!$B$2:$B$48)</f>
        <v>0</v>
      </c>
      <c r="C455">
        <f t="shared" si="61"/>
        <v>0</v>
      </c>
      <c r="D455" s="9">
        <f t="shared" si="62"/>
        <v>30</v>
      </c>
      <c r="E455" s="12">
        <f t="shared" ref="E455:E518" si="68">$B$1*D455/365</f>
        <v>1.084931506849315E-2</v>
      </c>
      <c r="F455">
        <f t="shared" si="63"/>
        <v>0</v>
      </c>
      <c r="G455">
        <f t="shared" si="64"/>
        <v>0</v>
      </c>
      <c r="H455">
        <f t="shared" si="66"/>
        <v>0</v>
      </c>
      <c r="I455">
        <f t="shared" si="65"/>
        <v>0</v>
      </c>
      <c r="J455" s="11" t="str">
        <f t="shared" si="67"/>
        <v>-</v>
      </c>
    </row>
    <row r="456" spans="1:10">
      <c r="A456" s="8">
        <v>51714</v>
      </c>
      <c r="B456">
        <f>SUMIF(利用履歴!$C$2:$C$48,"="&amp;定額コース支払!A456,利用履歴!$B$2:$B$48)</f>
        <v>0</v>
      </c>
      <c r="C456">
        <f t="shared" si="61"/>
        <v>0</v>
      </c>
      <c r="D456" s="9">
        <f t="shared" si="62"/>
        <v>31</v>
      </c>
      <c r="E456" s="12">
        <f t="shared" si="68"/>
        <v>1.1210958904109591E-2</v>
      </c>
      <c r="F456">
        <f t="shared" si="63"/>
        <v>0</v>
      </c>
      <c r="G456">
        <f t="shared" si="64"/>
        <v>0</v>
      </c>
      <c r="H456">
        <f t="shared" si="66"/>
        <v>0</v>
      </c>
      <c r="I456">
        <f t="shared" si="65"/>
        <v>0</v>
      </c>
      <c r="J456" s="11" t="str">
        <f t="shared" si="67"/>
        <v>-</v>
      </c>
    </row>
    <row r="457" spans="1:10">
      <c r="A457" s="8">
        <v>51745</v>
      </c>
      <c r="B457">
        <f>SUMIF(利用履歴!$C$2:$C$48,"="&amp;定額コース支払!A457,利用履歴!$B$2:$B$48)</f>
        <v>0</v>
      </c>
      <c r="C457">
        <f t="shared" si="61"/>
        <v>0</v>
      </c>
      <c r="D457" s="9">
        <f t="shared" si="62"/>
        <v>31</v>
      </c>
      <c r="E457" s="12">
        <f t="shared" si="68"/>
        <v>1.1210958904109591E-2</v>
      </c>
      <c r="F457">
        <f t="shared" si="63"/>
        <v>0</v>
      </c>
      <c r="G457">
        <f t="shared" si="64"/>
        <v>0</v>
      </c>
      <c r="H457">
        <f t="shared" si="66"/>
        <v>0</v>
      </c>
      <c r="I457">
        <f t="shared" si="65"/>
        <v>0</v>
      </c>
      <c r="J457" s="11" t="str">
        <f t="shared" si="67"/>
        <v>-</v>
      </c>
    </row>
    <row r="458" spans="1:10">
      <c r="A458" s="8">
        <v>51775</v>
      </c>
      <c r="B458">
        <f>SUMIF(利用履歴!$C$2:$C$48,"="&amp;定額コース支払!A458,利用履歴!$B$2:$B$48)</f>
        <v>0</v>
      </c>
      <c r="C458">
        <f t="shared" si="61"/>
        <v>0</v>
      </c>
      <c r="D458" s="9">
        <f t="shared" si="62"/>
        <v>30</v>
      </c>
      <c r="E458" s="12">
        <f t="shared" si="68"/>
        <v>1.084931506849315E-2</v>
      </c>
      <c r="F458">
        <f t="shared" si="63"/>
        <v>0</v>
      </c>
      <c r="G458">
        <f t="shared" si="64"/>
        <v>0</v>
      </c>
      <c r="H458">
        <f t="shared" si="66"/>
        <v>0</v>
      </c>
      <c r="I458">
        <f t="shared" si="65"/>
        <v>0</v>
      </c>
      <c r="J458" s="11" t="str">
        <f t="shared" si="67"/>
        <v>-</v>
      </c>
    </row>
    <row r="459" spans="1:10">
      <c r="A459" s="8">
        <v>51806</v>
      </c>
      <c r="B459">
        <f>SUMIF(利用履歴!$C$2:$C$48,"="&amp;定額コース支払!A459,利用履歴!$B$2:$B$48)</f>
        <v>0</v>
      </c>
      <c r="C459">
        <f t="shared" si="61"/>
        <v>0</v>
      </c>
      <c r="D459" s="9">
        <f t="shared" si="62"/>
        <v>31</v>
      </c>
      <c r="E459" s="12">
        <f t="shared" si="68"/>
        <v>1.1210958904109591E-2</v>
      </c>
      <c r="F459">
        <f t="shared" si="63"/>
        <v>0</v>
      </c>
      <c r="G459">
        <f t="shared" si="64"/>
        <v>0</v>
      </c>
      <c r="H459">
        <f t="shared" si="66"/>
        <v>0</v>
      </c>
      <c r="I459">
        <f t="shared" si="65"/>
        <v>0</v>
      </c>
      <c r="J459" s="11" t="str">
        <f t="shared" si="67"/>
        <v>-</v>
      </c>
    </row>
    <row r="460" spans="1:10">
      <c r="A460" s="8">
        <v>51836</v>
      </c>
      <c r="B460">
        <f>SUMIF(利用履歴!$C$2:$C$48,"="&amp;定額コース支払!A460,利用履歴!$B$2:$B$48)</f>
        <v>0</v>
      </c>
      <c r="C460">
        <f t="shared" si="61"/>
        <v>0</v>
      </c>
      <c r="D460" s="9">
        <f t="shared" si="62"/>
        <v>30</v>
      </c>
      <c r="E460" s="12">
        <f t="shared" si="68"/>
        <v>1.084931506849315E-2</v>
      </c>
      <c r="F460">
        <f t="shared" si="63"/>
        <v>0</v>
      </c>
      <c r="G460">
        <f t="shared" si="64"/>
        <v>0</v>
      </c>
      <c r="H460">
        <f t="shared" si="66"/>
        <v>0</v>
      </c>
      <c r="I460">
        <f t="shared" si="65"/>
        <v>0</v>
      </c>
      <c r="J460" s="11" t="str">
        <f t="shared" si="67"/>
        <v>-</v>
      </c>
    </row>
    <row r="461" spans="1:10">
      <c r="A461" s="8">
        <v>51867</v>
      </c>
      <c r="B461">
        <f>SUMIF(利用履歴!$C$2:$C$48,"="&amp;定額コース支払!A461,利用履歴!$B$2:$B$48)</f>
        <v>0</v>
      </c>
      <c r="C461">
        <f t="shared" si="61"/>
        <v>0</v>
      </c>
      <c r="D461" s="9">
        <f t="shared" si="62"/>
        <v>31</v>
      </c>
      <c r="E461" s="12">
        <f t="shared" si="68"/>
        <v>1.1210958904109591E-2</v>
      </c>
      <c r="F461">
        <f t="shared" si="63"/>
        <v>0</v>
      </c>
      <c r="G461">
        <f t="shared" si="64"/>
        <v>0</v>
      </c>
      <c r="H461">
        <f t="shared" si="66"/>
        <v>0</v>
      </c>
      <c r="I461">
        <f t="shared" si="65"/>
        <v>0</v>
      </c>
      <c r="J461" s="11" t="str">
        <f t="shared" si="67"/>
        <v>-</v>
      </c>
    </row>
    <row r="462" spans="1:10">
      <c r="A462" s="8">
        <v>51898</v>
      </c>
      <c r="B462">
        <f>SUMIF(利用履歴!$C$2:$C$48,"="&amp;定額コース支払!A462,利用履歴!$B$2:$B$48)</f>
        <v>0</v>
      </c>
      <c r="C462">
        <f t="shared" si="61"/>
        <v>0</v>
      </c>
      <c r="D462" s="9">
        <f t="shared" si="62"/>
        <v>31</v>
      </c>
      <c r="E462" s="12">
        <f t="shared" si="68"/>
        <v>1.1210958904109591E-2</v>
      </c>
      <c r="F462">
        <f t="shared" si="63"/>
        <v>0</v>
      </c>
      <c r="G462">
        <f t="shared" si="64"/>
        <v>0</v>
      </c>
      <c r="H462">
        <f t="shared" si="66"/>
        <v>0</v>
      </c>
      <c r="I462">
        <f t="shared" si="65"/>
        <v>0</v>
      </c>
      <c r="J462" s="11" t="str">
        <f t="shared" si="67"/>
        <v>-</v>
      </c>
    </row>
    <row r="463" spans="1:10">
      <c r="A463" s="8">
        <v>51926</v>
      </c>
      <c r="B463">
        <f>SUMIF(利用履歴!$C$2:$C$48,"="&amp;定額コース支払!A463,利用履歴!$B$2:$B$48)</f>
        <v>0</v>
      </c>
      <c r="C463">
        <f t="shared" si="61"/>
        <v>0</v>
      </c>
      <c r="D463" s="9">
        <f t="shared" si="62"/>
        <v>28</v>
      </c>
      <c r="E463" s="12">
        <f t="shared" si="68"/>
        <v>1.0126027397260274E-2</v>
      </c>
      <c r="F463">
        <f t="shared" si="63"/>
        <v>0</v>
      </c>
      <c r="G463">
        <f t="shared" si="64"/>
        <v>0</v>
      </c>
      <c r="H463">
        <f t="shared" si="66"/>
        <v>0</v>
      </c>
      <c r="I463">
        <f t="shared" si="65"/>
        <v>0</v>
      </c>
      <c r="J463" s="11" t="str">
        <f t="shared" si="67"/>
        <v>-</v>
      </c>
    </row>
    <row r="464" spans="1:10">
      <c r="A464" s="8">
        <v>51957</v>
      </c>
      <c r="B464">
        <f>SUMIF(利用履歴!$C$2:$C$48,"="&amp;定額コース支払!A464,利用履歴!$B$2:$B$48)</f>
        <v>0</v>
      </c>
      <c r="C464">
        <f t="shared" si="61"/>
        <v>0</v>
      </c>
      <c r="D464" s="9">
        <f t="shared" si="62"/>
        <v>31</v>
      </c>
      <c r="E464" s="12">
        <f t="shared" si="68"/>
        <v>1.1210958904109591E-2</v>
      </c>
      <c r="F464">
        <f t="shared" si="63"/>
        <v>0</v>
      </c>
      <c r="G464">
        <f t="shared" si="64"/>
        <v>0</v>
      </c>
      <c r="H464">
        <f t="shared" si="66"/>
        <v>0</v>
      </c>
      <c r="I464">
        <f t="shared" si="65"/>
        <v>0</v>
      </c>
      <c r="J464" s="11" t="str">
        <f t="shared" si="67"/>
        <v>-</v>
      </c>
    </row>
    <row r="465" spans="1:10">
      <c r="A465" s="8">
        <v>51987</v>
      </c>
      <c r="B465">
        <f>SUMIF(利用履歴!$C$2:$C$48,"="&amp;定額コース支払!A465,利用履歴!$B$2:$B$48)</f>
        <v>0</v>
      </c>
      <c r="C465">
        <f t="shared" si="61"/>
        <v>0</v>
      </c>
      <c r="D465" s="9">
        <f t="shared" si="62"/>
        <v>30</v>
      </c>
      <c r="E465" s="12">
        <f t="shared" si="68"/>
        <v>1.084931506849315E-2</v>
      </c>
      <c r="F465">
        <f t="shared" si="63"/>
        <v>0</v>
      </c>
      <c r="G465">
        <f t="shared" si="64"/>
        <v>0</v>
      </c>
      <c r="H465">
        <f t="shared" si="66"/>
        <v>0</v>
      </c>
      <c r="I465">
        <f t="shared" si="65"/>
        <v>0</v>
      </c>
      <c r="J465" s="11" t="str">
        <f t="shared" si="67"/>
        <v>-</v>
      </c>
    </row>
    <row r="466" spans="1:10">
      <c r="A466" s="8">
        <v>52018</v>
      </c>
      <c r="B466">
        <f>SUMIF(利用履歴!$C$2:$C$48,"="&amp;定額コース支払!A466,利用履歴!$B$2:$B$48)</f>
        <v>0</v>
      </c>
      <c r="C466">
        <f t="shared" si="61"/>
        <v>0</v>
      </c>
      <c r="D466" s="9">
        <f t="shared" si="62"/>
        <v>31</v>
      </c>
      <c r="E466" s="12">
        <f t="shared" si="68"/>
        <v>1.1210958904109591E-2</v>
      </c>
      <c r="F466">
        <f t="shared" si="63"/>
        <v>0</v>
      </c>
      <c r="G466">
        <f t="shared" si="64"/>
        <v>0</v>
      </c>
      <c r="H466">
        <f t="shared" si="66"/>
        <v>0</v>
      </c>
      <c r="I466">
        <f t="shared" si="65"/>
        <v>0</v>
      </c>
      <c r="J466" s="11" t="str">
        <f t="shared" si="67"/>
        <v>-</v>
      </c>
    </row>
    <row r="467" spans="1:10">
      <c r="A467" s="8">
        <v>52048</v>
      </c>
      <c r="B467">
        <f>SUMIF(利用履歴!$C$2:$C$48,"="&amp;定額コース支払!A467,利用履歴!$B$2:$B$48)</f>
        <v>0</v>
      </c>
      <c r="C467">
        <f t="shared" si="61"/>
        <v>0</v>
      </c>
      <c r="D467" s="9">
        <f t="shared" si="62"/>
        <v>30</v>
      </c>
      <c r="E467" s="12">
        <f t="shared" si="68"/>
        <v>1.084931506849315E-2</v>
      </c>
      <c r="F467">
        <f t="shared" si="63"/>
        <v>0</v>
      </c>
      <c r="G467">
        <f t="shared" si="64"/>
        <v>0</v>
      </c>
      <c r="H467">
        <f t="shared" si="66"/>
        <v>0</v>
      </c>
      <c r="I467">
        <f t="shared" si="65"/>
        <v>0</v>
      </c>
      <c r="J467" s="11" t="str">
        <f t="shared" si="67"/>
        <v>-</v>
      </c>
    </row>
    <row r="468" spans="1:10">
      <c r="A468" s="8">
        <v>52079</v>
      </c>
      <c r="B468">
        <f>SUMIF(利用履歴!$C$2:$C$48,"="&amp;定額コース支払!A468,利用履歴!$B$2:$B$48)</f>
        <v>0</v>
      </c>
      <c r="C468">
        <f t="shared" si="61"/>
        <v>0</v>
      </c>
      <c r="D468" s="9">
        <f t="shared" si="62"/>
        <v>31</v>
      </c>
      <c r="E468" s="12">
        <f t="shared" si="68"/>
        <v>1.1210958904109591E-2</v>
      </c>
      <c r="F468">
        <f t="shared" si="63"/>
        <v>0</v>
      </c>
      <c r="G468">
        <f t="shared" si="64"/>
        <v>0</v>
      </c>
      <c r="H468">
        <f t="shared" si="66"/>
        <v>0</v>
      </c>
      <c r="I468">
        <f t="shared" si="65"/>
        <v>0</v>
      </c>
      <c r="J468" s="11" t="str">
        <f t="shared" si="67"/>
        <v>-</v>
      </c>
    </row>
    <row r="469" spans="1:10">
      <c r="A469" s="8">
        <v>52110</v>
      </c>
      <c r="B469">
        <f>SUMIF(利用履歴!$C$2:$C$48,"="&amp;定額コース支払!A469,利用履歴!$B$2:$B$48)</f>
        <v>0</v>
      </c>
      <c r="C469">
        <f t="shared" si="61"/>
        <v>0</v>
      </c>
      <c r="D469" s="9">
        <f t="shared" si="62"/>
        <v>31</v>
      </c>
      <c r="E469" s="12">
        <f t="shared" si="68"/>
        <v>1.1210958904109591E-2</v>
      </c>
      <c r="F469">
        <f t="shared" si="63"/>
        <v>0</v>
      </c>
      <c r="G469">
        <f t="shared" si="64"/>
        <v>0</v>
      </c>
      <c r="H469">
        <f t="shared" si="66"/>
        <v>0</v>
      </c>
      <c r="I469">
        <f t="shared" si="65"/>
        <v>0</v>
      </c>
      <c r="J469" s="11" t="str">
        <f t="shared" si="67"/>
        <v>-</v>
      </c>
    </row>
    <row r="470" spans="1:10">
      <c r="A470" s="8">
        <v>52140</v>
      </c>
      <c r="B470">
        <f>SUMIF(利用履歴!$C$2:$C$48,"="&amp;定額コース支払!A470,利用履歴!$B$2:$B$48)</f>
        <v>0</v>
      </c>
      <c r="C470">
        <f t="shared" si="61"/>
        <v>0</v>
      </c>
      <c r="D470" s="9">
        <f t="shared" si="62"/>
        <v>30</v>
      </c>
      <c r="E470" s="12">
        <f t="shared" si="68"/>
        <v>1.084931506849315E-2</v>
      </c>
      <c r="F470">
        <f t="shared" si="63"/>
        <v>0</v>
      </c>
      <c r="G470">
        <f t="shared" si="64"/>
        <v>0</v>
      </c>
      <c r="H470">
        <f t="shared" si="66"/>
        <v>0</v>
      </c>
      <c r="I470">
        <f t="shared" si="65"/>
        <v>0</v>
      </c>
      <c r="J470" s="11" t="str">
        <f t="shared" si="67"/>
        <v>-</v>
      </c>
    </row>
    <row r="471" spans="1:10">
      <c r="A471" s="8">
        <v>52171</v>
      </c>
      <c r="B471">
        <f>SUMIF(利用履歴!$C$2:$C$48,"="&amp;定額コース支払!A471,利用履歴!$B$2:$B$48)</f>
        <v>0</v>
      </c>
      <c r="C471">
        <f t="shared" si="61"/>
        <v>0</v>
      </c>
      <c r="D471" s="9">
        <f t="shared" si="62"/>
        <v>31</v>
      </c>
      <c r="E471" s="12">
        <f t="shared" si="68"/>
        <v>1.1210958904109591E-2</v>
      </c>
      <c r="F471">
        <f t="shared" si="63"/>
        <v>0</v>
      </c>
      <c r="G471">
        <f t="shared" si="64"/>
        <v>0</v>
      </c>
      <c r="H471">
        <f t="shared" si="66"/>
        <v>0</v>
      </c>
      <c r="I471">
        <f t="shared" si="65"/>
        <v>0</v>
      </c>
      <c r="J471" s="11" t="str">
        <f t="shared" si="67"/>
        <v>-</v>
      </c>
    </row>
    <row r="472" spans="1:10">
      <c r="A472" s="8">
        <v>52201</v>
      </c>
      <c r="B472">
        <f>SUMIF(利用履歴!$C$2:$C$48,"="&amp;定額コース支払!A472,利用履歴!$B$2:$B$48)</f>
        <v>0</v>
      </c>
      <c r="C472">
        <f t="shared" si="61"/>
        <v>0</v>
      </c>
      <c r="D472" s="9">
        <f t="shared" si="62"/>
        <v>30</v>
      </c>
      <c r="E472" s="12">
        <f t="shared" si="68"/>
        <v>1.084931506849315E-2</v>
      </c>
      <c r="F472">
        <f t="shared" si="63"/>
        <v>0</v>
      </c>
      <c r="G472">
        <f t="shared" si="64"/>
        <v>0</v>
      </c>
      <c r="H472">
        <f t="shared" si="66"/>
        <v>0</v>
      </c>
      <c r="I472">
        <f t="shared" si="65"/>
        <v>0</v>
      </c>
      <c r="J472" s="11" t="str">
        <f t="shared" si="67"/>
        <v>-</v>
      </c>
    </row>
    <row r="473" spans="1:10">
      <c r="A473" s="8">
        <v>52232</v>
      </c>
      <c r="B473">
        <f>SUMIF(利用履歴!$C$2:$C$48,"="&amp;定額コース支払!A473,利用履歴!$B$2:$B$48)</f>
        <v>0</v>
      </c>
      <c r="C473">
        <f t="shared" si="61"/>
        <v>0</v>
      </c>
      <c r="D473" s="9">
        <f t="shared" si="62"/>
        <v>31</v>
      </c>
      <c r="E473" s="12">
        <f t="shared" si="68"/>
        <v>1.1210958904109591E-2</v>
      </c>
      <c r="F473">
        <f t="shared" si="63"/>
        <v>0</v>
      </c>
      <c r="G473">
        <f t="shared" si="64"/>
        <v>0</v>
      </c>
      <c r="H473">
        <f t="shared" si="66"/>
        <v>0</v>
      </c>
      <c r="I473">
        <f t="shared" si="65"/>
        <v>0</v>
      </c>
      <c r="J473" s="11" t="str">
        <f t="shared" si="67"/>
        <v>-</v>
      </c>
    </row>
    <row r="474" spans="1:10">
      <c r="A474" s="8">
        <v>52263</v>
      </c>
      <c r="B474">
        <f>SUMIF(利用履歴!$C$2:$C$48,"="&amp;定額コース支払!A474,利用履歴!$B$2:$B$48)</f>
        <v>0</v>
      </c>
      <c r="C474">
        <f t="shared" si="61"/>
        <v>0</v>
      </c>
      <c r="D474" s="9">
        <f t="shared" si="62"/>
        <v>31</v>
      </c>
      <c r="E474" s="12">
        <f t="shared" si="68"/>
        <v>1.1210958904109591E-2</v>
      </c>
      <c r="F474">
        <f t="shared" si="63"/>
        <v>0</v>
      </c>
      <c r="G474">
        <f t="shared" si="64"/>
        <v>0</v>
      </c>
      <c r="H474">
        <f t="shared" si="66"/>
        <v>0</v>
      </c>
      <c r="I474">
        <f t="shared" si="65"/>
        <v>0</v>
      </c>
      <c r="J474" s="11" t="str">
        <f t="shared" si="67"/>
        <v>-</v>
      </c>
    </row>
    <row r="475" spans="1:10">
      <c r="A475" s="8">
        <v>52291</v>
      </c>
      <c r="B475">
        <f>SUMIF(利用履歴!$C$2:$C$48,"="&amp;定額コース支払!A475,利用履歴!$B$2:$B$48)</f>
        <v>0</v>
      </c>
      <c r="C475">
        <f t="shared" si="61"/>
        <v>0</v>
      </c>
      <c r="D475" s="9">
        <f t="shared" si="62"/>
        <v>28</v>
      </c>
      <c r="E475" s="12">
        <f t="shared" si="68"/>
        <v>1.0126027397260274E-2</v>
      </c>
      <c r="F475">
        <f t="shared" si="63"/>
        <v>0</v>
      </c>
      <c r="G475">
        <f t="shared" si="64"/>
        <v>0</v>
      </c>
      <c r="H475">
        <f t="shared" si="66"/>
        <v>0</v>
      </c>
      <c r="I475">
        <f t="shared" si="65"/>
        <v>0</v>
      </c>
      <c r="J475" s="11" t="str">
        <f t="shared" si="67"/>
        <v>-</v>
      </c>
    </row>
    <row r="476" spans="1:10">
      <c r="A476" s="8">
        <v>52322</v>
      </c>
      <c r="B476">
        <f>SUMIF(利用履歴!$C$2:$C$48,"="&amp;定額コース支払!A476,利用履歴!$B$2:$B$48)</f>
        <v>0</v>
      </c>
      <c r="C476">
        <f t="shared" si="61"/>
        <v>0</v>
      </c>
      <c r="D476" s="9">
        <f t="shared" si="62"/>
        <v>31</v>
      </c>
      <c r="E476" s="12">
        <f t="shared" si="68"/>
        <v>1.1210958904109591E-2</v>
      </c>
      <c r="F476">
        <f t="shared" si="63"/>
        <v>0</v>
      </c>
      <c r="G476">
        <f t="shared" si="64"/>
        <v>0</v>
      </c>
      <c r="H476">
        <f t="shared" si="66"/>
        <v>0</v>
      </c>
      <c r="I476">
        <f t="shared" si="65"/>
        <v>0</v>
      </c>
      <c r="J476" s="11" t="str">
        <f t="shared" si="67"/>
        <v>-</v>
      </c>
    </row>
    <row r="477" spans="1:10">
      <c r="A477" s="8">
        <v>52352</v>
      </c>
      <c r="B477">
        <f>SUMIF(利用履歴!$C$2:$C$48,"="&amp;定額コース支払!A477,利用履歴!$B$2:$B$48)</f>
        <v>0</v>
      </c>
      <c r="C477">
        <f t="shared" si="61"/>
        <v>0</v>
      </c>
      <c r="D477" s="9">
        <f t="shared" si="62"/>
        <v>30</v>
      </c>
      <c r="E477" s="12">
        <f t="shared" si="68"/>
        <v>1.084931506849315E-2</v>
      </c>
      <c r="F477">
        <f t="shared" si="63"/>
        <v>0</v>
      </c>
      <c r="G477">
        <f t="shared" si="64"/>
        <v>0</v>
      </c>
      <c r="H477">
        <f t="shared" si="66"/>
        <v>0</v>
      </c>
      <c r="I477">
        <f t="shared" si="65"/>
        <v>0</v>
      </c>
      <c r="J477" s="11" t="str">
        <f t="shared" si="67"/>
        <v>-</v>
      </c>
    </row>
    <row r="478" spans="1:10">
      <c r="A478" s="8">
        <v>52383</v>
      </c>
      <c r="B478">
        <f>SUMIF(利用履歴!$C$2:$C$48,"="&amp;定額コース支払!A478,利用履歴!$B$2:$B$48)</f>
        <v>0</v>
      </c>
      <c r="C478">
        <f t="shared" si="61"/>
        <v>0</v>
      </c>
      <c r="D478" s="9">
        <f t="shared" si="62"/>
        <v>31</v>
      </c>
      <c r="E478" s="12">
        <f t="shared" si="68"/>
        <v>1.1210958904109591E-2</v>
      </c>
      <c r="F478">
        <f t="shared" si="63"/>
        <v>0</v>
      </c>
      <c r="G478">
        <f t="shared" si="64"/>
        <v>0</v>
      </c>
      <c r="H478">
        <f t="shared" si="66"/>
        <v>0</v>
      </c>
      <c r="I478">
        <f t="shared" si="65"/>
        <v>0</v>
      </c>
      <c r="J478" s="11" t="str">
        <f t="shared" si="67"/>
        <v>-</v>
      </c>
    </row>
    <row r="479" spans="1:10">
      <c r="A479" s="8">
        <v>52413</v>
      </c>
      <c r="B479">
        <f>SUMIF(利用履歴!$C$2:$C$48,"="&amp;定額コース支払!A479,利用履歴!$B$2:$B$48)</f>
        <v>0</v>
      </c>
      <c r="C479">
        <f t="shared" si="61"/>
        <v>0</v>
      </c>
      <c r="D479" s="9">
        <f t="shared" si="62"/>
        <v>30</v>
      </c>
      <c r="E479" s="12">
        <f t="shared" si="68"/>
        <v>1.084931506849315E-2</v>
      </c>
      <c r="F479">
        <f t="shared" si="63"/>
        <v>0</v>
      </c>
      <c r="G479">
        <f t="shared" si="64"/>
        <v>0</v>
      </c>
      <c r="H479">
        <f t="shared" si="66"/>
        <v>0</v>
      </c>
      <c r="I479">
        <f t="shared" si="65"/>
        <v>0</v>
      </c>
      <c r="J479" s="11" t="str">
        <f t="shared" si="67"/>
        <v>-</v>
      </c>
    </row>
    <row r="480" spans="1:10">
      <c r="A480" s="8">
        <v>52444</v>
      </c>
      <c r="B480">
        <f>SUMIF(利用履歴!$C$2:$C$48,"="&amp;定額コース支払!A480,利用履歴!$B$2:$B$48)</f>
        <v>0</v>
      </c>
      <c r="C480">
        <f t="shared" si="61"/>
        <v>0</v>
      </c>
      <c r="D480" s="9">
        <f t="shared" si="62"/>
        <v>31</v>
      </c>
      <c r="E480" s="12">
        <f t="shared" si="68"/>
        <v>1.1210958904109591E-2</v>
      </c>
      <c r="F480">
        <f t="shared" si="63"/>
        <v>0</v>
      </c>
      <c r="G480">
        <f t="shared" si="64"/>
        <v>0</v>
      </c>
      <c r="H480">
        <f t="shared" si="66"/>
        <v>0</v>
      </c>
      <c r="I480">
        <f t="shared" si="65"/>
        <v>0</v>
      </c>
      <c r="J480" s="11" t="str">
        <f t="shared" si="67"/>
        <v>-</v>
      </c>
    </row>
    <row r="481" spans="1:10">
      <c r="A481" s="8">
        <v>52475</v>
      </c>
      <c r="B481">
        <f>SUMIF(利用履歴!$C$2:$C$48,"="&amp;定額コース支払!A481,利用履歴!$B$2:$B$48)</f>
        <v>0</v>
      </c>
      <c r="C481">
        <f t="shared" ref="C481:C544" si="69">B480+I480</f>
        <v>0</v>
      </c>
      <c r="D481" s="9">
        <f t="shared" ref="D481:D544" si="70">A481-A480</f>
        <v>31</v>
      </c>
      <c r="E481" s="12">
        <f t="shared" si="68"/>
        <v>1.1210958904109591E-2</v>
      </c>
      <c r="F481">
        <f t="shared" ref="F481:F544" si="71">INT(E481*C481)</f>
        <v>0</v>
      </c>
      <c r="G481">
        <f t="shared" ref="G481:G544" si="72">F481+C481</f>
        <v>0</v>
      </c>
      <c r="H481">
        <f t="shared" si="66"/>
        <v>0</v>
      </c>
      <c r="I481">
        <f t="shared" ref="I481:I544" si="73">G481-H481</f>
        <v>0</v>
      </c>
      <c r="J481" s="11" t="str">
        <f t="shared" si="67"/>
        <v>-</v>
      </c>
    </row>
    <row r="482" spans="1:10">
      <c r="A482" s="8">
        <v>52505</v>
      </c>
      <c r="B482">
        <f>SUMIF(利用履歴!$C$2:$C$48,"="&amp;定額コース支払!A482,利用履歴!$B$2:$B$48)</f>
        <v>0</v>
      </c>
      <c r="C482">
        <f t="shared" si="69"/>
        <v>0</v>
      </c>
      <c r="D482" s="9">
        <f t="shared" si="70"/>
        <v>30</v>
      </c>
      <c r="E482" s="12">
        <f t="shared" si="68"/>
        <v>1.084931506849315E-2</v>
      </c>
      <c r="F482">
        <f t="shared" si="71"/>
        <v>0</v>
      </c>
      <c r="G482">
        <f t="shared" si="72"/>
        <v>0</v>
      </c>
      <c r="H482">
        <f t="shared" si="66"/>
        <v>0</v>
      </c>
      <c r="I482">
        <f t="shared" si="73"/>
        <v>0</v>
      </c>
      <c r="J482" s="11" t="str">
        <f t="shared" si="67"/>
        <v>-</v>
      </c>
    </row>
    <row r="483" spans="1:10">
      <c r="A483" s="8">
        <v>52536</v>
      </c>
      <c r="B483">
        <f>SUMIF(利用履歴!$C$2:$C$48,"="&amp;定額コース支払!A483,利用履歴!$B$2:$B$48)</f>
        <v>0</v>
      </c>
      <c r="C483">
        <f t="shared" si="69"/>
        <v>0</v>
      </c>
      <c r="D483" s="9">
        <f t="shared" si="70"/>
        <v>31</v>
      </c>
      <c r="E483" s="12">
        <f t="shared" si="68"/>
        <v>1.1210958904109591E-2</v>
      </c>
      <c r="F483">
        <f t="shared" si="71"/>
        <v>0</v>
      </c>
      <c r="G483">
        <f t="shared" si="72"/>
        <v>0</v>
      </c>
      <c r="H483">
        <f t="shared" si="66"/>
        <v>0</v>
      </c>
      <c r="I483">
        <f t="shared" si="73"/>
        <v>0</v>
      </c>
      <c r="J483" s="11" t="str">
        <f t="shared" si="67"/>
        <v>-</v>
      </c>
    </row>
    <row r="484" spans="1:10">
      <c r="A484" s="8">
        <v>52566</v>
      </c>
      <c r="B484">
        <f>SUMIF(利用履歴!$C$2:$C$48,"="&amp;定額コース支払!A484,利用履歴!$B$2:$B$48)</f>
        <v>0</v>
      </c>
      <c r="C484">
        <f t="shared" si="69"/>
        <v>0</v>
      </c>
      <c r="D484" s="9">
        <f t="shared" si="70"/>
        <v>30</v>
      </c>
      <c r="E484" s="12">
        <f t="shared" si="68"/>
        <v>1.084931506849315E-2</v>
      </c>
      <c r="F484">
        <f t="shared" si="71"/>
        <v>0</v>
      </c>
      <c r="G484">
        <f t="shared" si="72"/>
        <v>0</v>
      </c>
      <c r="H484">
        <f t="shared" si="66"/>
        <v>0</v>
      </c>
      <c r="I484">
        <f t="shared" si="73"/>
        <v>0</v>
      </c>
      <c r="J484" s="11" t="str">
        <f t="shared" si="67"/>
        <v>-</v>
      </c>
    </row>
    <row r="485" spans="1:10">
      <c r="A485" s="8">
        <v>52597</v>
      </c>
      <c r="B485">
        <f>SUMIF(利用履歴!$C$2:$C$48,"="&amp;定額コース支払!A485,利用履歴!$B$2:$B$48)</f>
        <v>0</v>
      </c>
      <c r="C485">
        <f t="shared" si="69"/>
        <v>0</v>
      </c>
      <c r="D485" s="9">
        <f t="shared" si="70"/>
        <v>31</v>
      </c>
      <c r="E485" s="12">
        <f t="shared" si="68"/>
        <v>1.1210958904109591E-2</v>
      </c>
      <c r="F485">
        <f t="shared" si="71"/>
        <v>0</v>
      </c>
      <c r="G485">
        <f t="shared" si="72"/>
        <v>0</v>
      </c>
      <c r="H485">
        <f t="shared" si="66"/>
        <v>0</v>
      </c>
      <c r="I485">
        <f t="shared" si="73"/>
        <v>0</v>
      </c>
      <c r="J485" s="11" t="str">
        <f t="shared" si="67"/>
        <v>-</v>
      </c>
    </row>
    <row r="486" spans="1:10">
      <c r="A486" s="8">
        <v>52628</v>
      </c>
      <c r="B486">
        <f>SUMIF(利用履歴!$C$2:$C$48,"="&amp;定額コース支払!A486,利用履歴!$B$2:$B$48)</f>
        <v>0</v>
      </c>
      <c r="C486">
        <f t="shared" si="69"/>
        <v>0</v>
      </c>
      <c r="D486" s="9">
        <f t="shared" si="70"/>
        <v>31</v>
      </c>
      <c r="E486" s="12">
        <f t="shared" si="68"/>
        <v>1.1210958904109591E-2</v>
      </c>
      <c r="F486">
        <f t="shared" si="71"/>
        <v>0</v>
      </c>
      <c r="G486">
        <f t="shared" si="72"/>
        <v>0</v>
      </c>
      <c r="H486">
        <f t="shared" si="66"/>
        <v>0</v>
      </c>
      <c r="I486">
        <f t="shared" si="73"/>
        <v>0</v>
      </c>
      <c r="J486" s="11" t="str">
        <f t="shared" si="67"/>
        <v>-</v>
      </c>
    </row>
    <row r="487" spans="1:10">
      <c r="A487" s="8">
        <v>52657</v>
      </c>
      <c r="B487">
        <f>SUMIF(利用履歴!$C$2:$C$48,"="&amp;定額コース支払!A487,利用履歴!$B$2:$B$48)</f>
        <v>0</v>
      </c>
      <c r="C487">
        <f t="shared" si="69"/>
        <v>0</v>
      </c>
      <c r="D487" s="9">
        <f t="shared" si="70"/>
        <v>29</v>
      </c>
      <c r="E487" s="12">
        <f t="shared" si="68"/>
        <v>1.0487671232876713E-2</v>
      </c>
      <c r="F487">
        <f t="shared" si="71"/>
        <v>0</v>
      </c>
      <c r="G487">
        <f t="shared" si="72"/>
        <v>0</v>
      </c>
      <c r="H487">
        <f t="shared" si="66"/>
        <v>0</v>
      </c>
      <c r="I487">
        <f t="shared" si="73"/>
        <v>0</v>
      </c>
      <c r="J487" s="11" t="str">
        <f t="shared" si="67"/>
        <v>-</v>
      </c>
    </row>
    <row r="488" spans="1:10">
      <c r="A488" s="8">
        <v>52688</v>
      </c>
      <c r="B488">
        <f>SUMIF(利用履歴!$C$2:$C$48,"="&amp;定額コース支払!A488,利用履歴!$B$2:$B$48)</f>
        <v>0</v>
      </c>
      <c r="C488">
        <f t="shared" si="69"/>
        <v>0</v>
      </c>
      <c r="D488" s="9">
        <f t="shared" si="70"/>
        <v>31</v>
      </c>
      <c r="E488" s="12">
        <f t="shared" si="68"/>
        <v>1.1210958904109591E-2</v>
      </c>
      <c r="F488">
        <f t="shared" si="71"/>
        <v>0</v>
      </c>
      <c r="G488">
        <f t="shared" si="72"/>
        <v>0</v>
      </c>
      <c r="H488">
        <f t="shared" si="66"/>
        <v>0</v>
      </c>
      <c r="I488">
        <f t="shared" si="73"/>
        <v>0</v>
      </c>
      <c r="J488" s="11" t="str">
        <f t="shared" si="67"/>
        <v>-</v>
      </c>
    </row>
    <row r="489" spans="1:10">
      <c r="A489" s="8">
        <v>52718</v>
      </c>
      <c r="B489">
        <f>SUMIF(利用履歴!$C$2:$C$48,"="&amp;定額コース支払!A489,利用履歴!$B$2:$B$48)</f>
        <v>0</v>
      </c>
      <c r="C489">
        <f t="shared" si="69"/>
        <v>0</v>
      </c>
      <c r="D489" s="9">
        <f t="shared" si="70"/>
        <v>30</v>
      </c>
      <c r="E489" s="12">
        <f t="shared" si="68"/>
        <v>1.084931506849315E-2</v>
      </c>
      <c r="F489">
        <f t="shared" si="71"/>
        <v>0</v>
      </c>
      <c r="G489">
        <f t="shared" si="72"/>
        <v>0</v>
      </c>
      <c r="H489">
        <f t="shared" si="66"/>
        <v>0</v>
      </c>
      <c r="I489">
        <f t="shared" si="73"/>
        <v>0</v>
      </c>
      <c r="J489" s="11" t="str">
        <f t="shared" si="67"/>
        <v>-</v>
      </c>
    </row>
    <row r="490" spans="1:10">
      <c r="A490" s="8">
        <v>52749</v>
      </c>
      <c r="B490">
        <f>SUMIF(利用履歴!$C$2:$C$48,"="&amp;定額コース支払!A490,利用履歴!$B$2:$B$48)</f>
        <v>0</v>
      </c>
      <c r="C490">
        <f t="shared" si="69"/>
        <v>0</v>
      </c>
      <c r="D490" s="9">
        <f t="shared" si="70"/>
        <v>31</v>
      </c>
      <c r="E490" s="12">
        <f t="shared" si="68"/>
        <v>1.1210958904109591E-2</v>
      </c>
      <c r="F490">
        <f t="shared" si="71"/>
        <v>0</v>
      </c>
      <c r="G490">
        <f t="shared" si="72"/>
        <v>0</v>
      </c>
      <c r="H490">
        <f t="shared" si="66"/>
        <v>0</v>
      </c>
      <c r="I490">
        <f t="shared" si="73"/>
        <v>0</v>
      </c>
      <c r="J490" s="11" t="str">
        <f t="shared" si="67"/>
        <v>-</v>
      </c>
    </row>
    <row r="491" spans="1:10">
      <c r="A491" s="8">
        <v>52779</v>
      </c>
      <c r="B491">
        <f>SUMIF(利用履歴!$C$2:$C$48,"="&amp;定額コース支払!A491,利用履歴!$B$2:$B$48)</f>
        <v>0</v>
      </c>
      <c r="C491">
        <f t="shared" si="69"/>
        <v>0</v>
      </c>
      <c r="D491" s="9">
        <f t="shared" si="70"/>
        <v>30</v>
      </c>
      <c r="E491" s="12">
        <f t="shared" si="68"/>
        <v>1.084931506849315E-2</v>
      </c>
      <c r="F491">
        <f t="shared" si="71"/>
        <v>0</v>
      </c>
      <c r="G491">
        <f t="shared" si="72"/>
        <v>0</v>
      </c>
      <c r="H491">
        <f t="shared" si="66"/>
        <v>0</v>
      </c>
      <c r="I491">
        <f t="shared" si="73"/>
        <v>0</v>
      </c>
      <c r="J491" s="11" t="str">
        <f t="shared" si="67"/>
        <v>-</v>
      </c>
    </row>
    <row r="492" spans="1:10">
      <c r="A492" s="8">
        <v>52810</v>
      </c>
      <c r="B492">
        <f>SUMIF(利用履歴!$C$2:$C$48,"="&amp;定額コース支払!A492,利用履歴!$B$2:$B$48)</f>
        <v>0</v>
      </c>
      <c r="C492">
        <f t="shared" si="69"/>
        <v>0</v>
      </c>
      <c r="D492" s="9">
        <f t="shared" si="70"/>
        <v>31</v>
      </c>
      <c r="E492" s="12">
        <f t="shared" si="68"/>
        <v>1.1210958904109591E-2</v>
      </c>
      <c r="F492">
        <f t="shared" si="71"/>
        <v>0</v>
      </c>
      <c r="G492">
        <f t="shared" si="72"/>
        <v>0</v>
      </c>
      <c r="H492">
        <f t="shared" si="66"/>
        <v>0</v>
      </c>
      <c r="I492">
        <f t="shared" si="73"/>
        <v>0</v>
      </c>
      <c r="J492" s="11" t="str">
        <f t="shared" si="67"/>
        <v>-</v>
      </c>
    </row>
    <row r="493" spans="1:10">
      <c r="A493" s="8">
        <v>52841</v>
      </c>
      <c r="B493">
        <f>SUMIF(利用履歴!$C$2:$C$48,"="&amp;定額コース支払!A493,利用履歴!$B$2:$B$48)</f>
        <v>0</v>
      </c>
      <c r="C493">
        <f t="shared" si="69"/>
        <v>0</v>
      </c>
      <c r="D493" s="9">
        <f t="shared" si="70"/>
        <v>31</v>
      </c>
      <c r="E493" s="12">
        <f t="shared" si="68"/>
        <v>1.1210958904109591E-2</v>
      </c>
      <c r="F493">
        <f t="shared" si="71"/>
        <v>0</v>
      </c>
      <c r="G493">
        <f t="shared" si="72"/>
        <v>0</v>
      </c>
      <c r="H493">
        <f t="shared" si="66"/>
        <v>0</v>
      </c>
      <c r="I493">
        <f t="shared" si="73"/>
        <v>0</v>
      </c>
      <c r="J493" s="11" t="str">
        <f t="shared" si="67"/>
        <v>-</v>
      </c>
    </row>
    <row r="494" spans="1:10">
      <c r="A494" s="8">
        <v>52871</v>
      </c>
      <c r="B494">
        <f>SUMIF(利用履歴!$C$2:$C$48,"="&amp;定額コース支払!A494,利用履歴!$B$2:$B$48)</f>
        <v>0</v>
      </c>
      <c r="C494">
        <f t="shared" si="69"/>
        <v>0</v>
      </c>
      <c r="D494" s="9">
        <f t="shared" si="70"/>
        <v>30</v>
      </c>
      <c r="E494" s="12">
        <f t="shared" si="68"/>
        <v>1.084931506849315E-2</v>
      </c>
      <c r="F494">
        <f t="shared" si="71"/>
        <v>0</v>
      </c>
      <c r="G494">
        <f t="shared" si="72"/>
        <v>0</v>
      </c>
      <c r="H494">
        <f t="shared" si="66"/>
        <v>0</v>
      </c>
      <c r="I494">
        <f t="shared" si="73"/>
        <v>0</v>
      </c>
      <c r="J494" s="11" t="str">
        <f t="shared" si="67"/>
        <v>-</v>
      </c>
    </row>
    <row r="495" spans="1:10">
      <c r="A495" s="8">
        <v>52902</v>
      </c>
      <c r="B495">
        <f>SUMIF(利用履歴!$C$2:$C$48,"="&amp;定額コース支払!A495,利用履歴!$B$2:$B$48)</f>
        <v>0</v>
      </c>
      <c r="C495">
        <f t="shared" si="69"/>
        <v>0</v>
      </c>
      <c r="D495" s="9">
        <f t="shared" si="70"/>
        <v>31</v>
      </c>
      <c r="E495" s="12">
        <f t="shared" si="68"/>
        <v>1.1210958904109591E-2</v>
      </c>
      <c r="F495">
        <f t="shared" si="71"/>
        <v>0</v>
      </c>
      <c r="G495">
        <f t="shared" si="72"/>
        <v>0</v>
      </c>
      <c r="H495">
        <f t="shared" si="66"/>
        <v>0</v>
      </c>
      <c r="I495">
        <f t="shared" si="73"/>
        <v>0</v>
      </c>
      <c r="J495" s="11" t="str">
        <f t="shared" si="67"/>
        <v>-</v>
      </c>
    </row>
    <row r="496" spans="1:10">
      <c r="A496" s="8">
        <v>52932</v>
      </c>
      <c r="B496">
        <f>SUMIF(利用履歴!$C$2:$C$48,"="&amp;定額コース支払!A496,利用履歴!$B$2:$B$48)</f>
        <v>0</v>
      </c>
      <c r="C496">
        <f t="shared" si="69"/>
        <v>0</v>
      </c>
      <c r="D496" s="9">
        <f t="shared" si="70"/>
        <v>30</v>
      </c>
      <c r="E496" s="12">
        <f t="shared" si="68"/>
        <v>1.084931506849315E-2</v>
      </c>
      <c r="F496">
        <f t="shared" si="71"/>
        <v>0</v>
      </c>
      <c r="G496">
        <f t="shared" si="72"/>
        <v>0</v>
      </c>
      <c r="H496">
        <f t="shared" si="66"/>
        <v>0</v>
      </c>
      <c r="I496">
        <f t="shared" si="73"/>
        <v>0</v>
      </c>
      <c r="J496" s="11" t="str">
        <f t="shared" si="67"/>
        <v>-</v>
      </c>
    </row>
    <row r="497" spans="1:10">
      <c r="A497" s="8">
        <v>52963</v>
      </c>
      <c r="B497">
        <f>SUMIF(利用履歴!$C$2:$C$48,"="&amp;定額コース支払!A497,利用履歴!$B$2:$B$48)</f>
        <v>0</v>
      </c>
      <c r="C497">
        <f t="shared" si="69"/>
        <v>0</v>
      </c>
      <c r="D497" s="9">
        <f t="shared" si="70"/>
        <v>31</v>
      </c>
      <c r="E497" s="12">
        <f t="shared" si="68"/>
        <v>1.1210958904109591E-2</v>
      </c>
      <c r="F497">
        <f t="shared" si="71"/>
        <v>0</v>
      </c>
      <c r="G497">
        <f t="shared" si="72"/>
        <v>0</v>
      </c>
      <c r="H497">
        <f t="shared" si="66"/>
        <v>0</v>
      </c>
      <c r="I497">
        <f t="shared" si="73"/>
        <v>0</v>
      </c>
      <c r="J497" s="11" t="str">
        <f t="shared" si="67"/>
        <v>-</v>
      </c>
    </row>
    <row r="498" spans="1:10">
      <c r="A498" s="8">
        <v>52994</v>
      </c>
      <c r="B498">
        <f>SUMIF(利用履歴!$C$2:$C$48,"="&amp;定額コース支払!A498,利用履歴!$B$2:$B$48)</f>
        <v>0</v>
      </c>
      <c r="C498">
        <f t="shared" si="69"/>
        <v>0</v>
      </c>
      <c r="D498" s="9">
        <f t="shared" si="70"/>
        <v>31</v>
      </c>
      <c r="E498" s="12">
        <f t="shared" si="68"/>
        <v>1.1210958904109591E-2</v>
      </c>
      <c r="F498">
        <f t="shared" si="71"/>
        <v>0</v>
      </c>
      <c r="G498">
        <f t="shared" si="72"/>
        <v>0</v>
      </c>
      <c r="H498">
        <f t="shared" si="66"/>
        <v>0</v>
      </c>
      <c r="I498">
        <f t="shared" si="73"/>
        <v>0</v>
      </c>
      <c r="J498" s="11" t="str">
        <f t="shared" si="67"/>
        <v>-</v>
      </c>
    </row>
    <row r="499" spans="1:10">
      <c r="A499" s="8">
        <v>53022</v>
      </c>
      <c r="B499">
        <f>SUMIF(利用履歴!$C$2:$C$48,"="&amp;定額コース支払!A499,利用履歴!$B$2:$B$48)</f>
        <v>0</v>
      </c>
      <c r="C499">
        <f t="shared" si="69"/>
        <v>0</v>
      </c>
      <c r="D499" s="9">
        <f t="shared" si="70"/>
        <v>28</v>
      </c>
      <c r="E499" s="12">
        <f t="shared" si="68"/>
        <v>1.0126027397260274E-2</v>
      </c>
      <c r="F499">
        <f t="shared" si="71"/>
        <v>0</v>
      </c>
      <c r="G499">
        <f t="shared" si="72"/>
        <v>0</v>
      </c>
      <c r="H499">
        <f t="shared" si="66"/>
        <v>0</v>
      </c>
      <c r="I499">
        <f t="shared" si="73"/>
        <v>0</v>
      </c>
      <c r="J499" s="11" t="str">
        <f t="shared" si="67"/>
        <v>-</v>
      </c>
    </row>
    <row r="500" spans="1:10">
      <c r="A500" s="8">
        <v>53053</v>
      </c>
      <c r="B500">
        <f>SUMIF(利用履歴!$C$2:$C$48,"="&amp;定額コース支払!A500,利用履歴!$B$2:$B$48)</f>
        <v>0</v>
      </c>
      <c r="C500">
        <f t="shared" si="69"/>
        <v>0</v>
      </c>
      <c r="D500" s="9">
        <f t="shared" si="70"/>
        <v>31</v>
      </c>
      <c r="E500" s="12">
        <f t="shared" si="68"/>
        <v>1.1210958904109591E-2</v>
      </c>
      <c r="F500">
        <f t="shared" si="71"/>
        <v>0</v>
      </c>
      <c r="G500">
        <f t="shared" si="72"/>
        <v>0</v>
      </c>
      <c r="H500">
        <f t="shared" si="66"/>
        <v>0</v>
      </c>
      <c r="I500">
        <f t="shared" si="73"/>
        <v>0</v>
      </c>
      <c r="J500" s="11" t="str">
        <f t="shared" si="67"/>
        <v>-</v>
      </c>
    </row>
    <row r="501" spans="1:10">
      <c r="A501" s="8">
        <v>53083</v>
      </c>
      <c r="B501">
        <f>SUMIF(利用履歴!$C$2:$C$48,"="&amp;定額コース支払!A501,利用履歴!$B$2:$B$48)</f>
        <v>0</v>
      </c>
      <c r="C501">
        <f t="shared" si="69"/>
        <v>0</v>
      </c>
      <c r="D501" s="9">
        <f t="shared" si="70"/>
        <v>30</v>
      </c>
      <c r="E501" s="12">
        <f t="shared" si="68"/>
        <v>1.084931506849315E-2</v>
      </c>
      <c r="F501">
        <f t="shared" si="71"/>
        <v>0</v>
      </c>
      <c r="G501">
        <f t="shared" si="72"/>
        <v>0</v>
      </c>
      <c r="H501">
        <f t="shared" si="66"/>
        <v>0</v>
      </c>
      <c r="I501">
        <f t="shared" si="73"/>
        <v>0</v>
      </c>
      <c r="J501" s="11" t="str">
        <f t="shared" si="67"/>
        <v>-</v>
      </c>
    </row>
    <row r="502" spans="1:10">
      <c r="A502" s="8">
        <v>53114</v>
      </c>
      <c r="B502">
        <f>SUMIF(利用履歴!$C$2:$C$48,"="&amp;定額コース支払!A502,利用履歴!$B$2:$B$48)</f>
        <v>0</v>
      </c>
      <c r="C502">
        <f t="shared" si="69"/>
        <v>0</v>
      </c>
      <c r="D502" s="9">
        <f t="shared" si="70"/>
        <v>31</v>
      </c>
      <c r="E502" s="12">
        <f t="shared" si="68"/>
        <v>1.1210958904109591E-2</v>
      </c>
      <c r="F502">
        <f t="shared" si="71"/>
        <v>0</v>
      </c>
      <c r="G502">
        <f t="shared" si="72"/>
        <v>0</v>
      </c>
      <c r="H502">
        <f t="shared" si="66"/>
        <v>0</v>
      </c>
      <c r="I502">
        <f t="shared" si="73"/>
        <v>0</v>
      </c>
      <c r="J502" s="11" t="str">
        <f t="shared" si="67"/>
        <v>-</v>
      </c>
    </row>
    <row r="503" spans="1:10">
      <c r="A503" s="8">
        <v>53144</v>
      </c>
      <c r="B503">
        <f>SUMIF(利用履歴!$C$2:$C$48,"="&amp;定額コース支払!A503,利用履歴!$B$2:$B$48)</f>
        <v>0</v>
      </c>
      <c r="C503">
        <f t="shared" si="69"/>
        <v>0</v>
      </c>
      <c r="D503" s="9">
        <f t="shared" si="70"/>
        <v>30</v>
      </c>
      <c r="E503" s="12">
        <f t="shared" si="68"/>
        <v>1.084931506849315E-2</v>
      </c>
      <c r="F503">
        <f t="shared" si="71"/>
        <v>0</v>
      </c>
      <c r="G503">
        <f t="shared" si="72"/>
        <v>0</v>
      </c>
      <c r="H503">
        <f t="shared" si="66"/>
        <v>0</v>
      </c>
      <c r="I503">
        <f t="shared" si="73"/>
        <v>0</v>
      </c>
      <c r="J503" s="11" t="str">
        <f t="shared" si="67"/>
        <v>-</v>
      </c>
    </row>
    <row r="504" spans="1:10">
      <c r="A504" s="8">
        <v>53175</v>
      </c>
      <c r="B504">
        <f>SUMIF(利用履歴!$C$2:$C$48,"="&amp;定額コース支払!A504,利用履歴!$B$2:$B$48)</f>
        <v>0</v>
      </c>
      <c r="C504">
        <f t="shared" si="69"/>
        <v>0</v>
      </c>
      <c r="D504" s="9">
        <f t="shared" si="70"/>
        <v>31</v>
      </c>
      <c r="E504" s="12">
        <f t="shared" si="68"/>
        <v>1.1210958904109591E-2</v>
      </c>
      <c r="F504">
        <f t="shared" si="71"/>
        <v>0</v>
      </c>
      <c r="G504">
        <f t="shared" si="72"/>
        <v>0</v>
      </c>
      <c r="H504">
        <f t="shared" si="66"/>
        <v>0</v>
      </c>
      <c r="I504">
        <f t="shared" si="73"/>
        <v>0</v>
      </c>
      <c r="J504" s="11" t="str">
        <f t="shared" si="67"/>
        <v>-</v>
      </c>
    </row>
    <row r="505" spans="1:10">
      <c r="A505" s="8">
        <v>53206</v>
      </c>
      <c r="B505">
        <f>SUMIF(利用履歴!$C$2:$C$48,"="&amp;定額コース支払!A505,利用履歴!$B$2:$B$48)</f>
        <v>0</v>
      </c>
      <c r="C505">
        <f t="shared" si="69"/>
        <v>0</v>
      </c>
      <c r="D505" s="9">
        <f t="shared" si="70"/>
        <v>31</v>
      </c>
      <c r="E505" s="12">
        <f t="shared" si="68"/>
        <v>1.1210958904109591E-2</v>
      </c>
      <c r="F505">
        <f t="shared" si="71"/>
        <v>0</v>
      </c>
      <c r="G505">
        <f t="shared" si="72"/>
        <v>0</v>
      </c>
      <c r="H505">
        <f t="shared" si="66"/>
        <v>0</v>
      </c>
      <c r="I505">
        <f t="shared" si="73"/>
        <v>0</v>
      </c>
      <c r="J505" s="11" t="str">
        <f t="shared" si="67"/>
        <v>-</v>
      </c>
    </row>
    <row r="506" spans="1:10">
      <c r="A506" s="8">
        <v>53236</v>
      </c>
      <c r="B506">
        <f>SUMIF(利用履歴!$C$2:$C$48,"="&amp;定額コース支払!A506,利用履歴!$B$2:$B$48)</f>
        <v>0</v>
      </c>
      <c r="C506">
        <f t="shared" si="69"/>
        <v>0</v>
      </c>
      <c r="D506" s="9">
        <f t="shared" si="70"/>
        <v>30</v>
      </c>
      <c r="E506" s="12">
        <f t="shared" si="68"/>
        <v>1.084931506849315E-2</v>
      </c>
      <c r="F506">
        <f t="shared" si="71"/>
        <v>0</v>
      </c>
      <c r="G506">
        <f t="shared" si="72"/>
        <v>0</v>
      </c>
      <c r="H506">
        <f t="shared" si="66"/>
        <v>0</v>
      </c>
      <c r="I506">
        <f t="shared" si="73"/>
        <v>0</v>
      </c>
      <c r="J506" s="11" t="str">
        <f t="shared" si="67"/>
        <v>-</v>
      </c>
    </row>
    <row r="507" spans="1:10">
      <c r="A507" s="8">
        <v>53267</v>
      </c>
      <c r="B507">
        <f>SUMIF(利用履歴!$C$2:$C$48,"="&amp;定額コース支払!A507,利用履歴!$B$2:$B$48)</f>
        <v>0</v>
      </c>
      <c r="C507">
        <f t="shared" si="69"/>
        <v>0</v>
      </c>
      <c r="D507" s="9">
        <f t="shared" si="70"/>
        <v>31</v>
      </c>
      <c r="E507" s="12">
        <f t="shared" si="68"/>
        <v>1.1210958904109591E-2</v>
      </c>
      <c r="F507">
        <f t="shared" si="71"/>
        <v>0</v>
      </c>
      <c r="G507">
        <f t="shared" si="72"/>
        <v>0</v>
      </c>
      <c r="H507">
        <f t="shared" si="66"/>
        <v>0</v>
      </c>
      <c r="I507">
        <f t="shared" si="73"/>
        <v>0</v>
      </c>
      <c r="J507" s="11" t="str">
        <f t="shared" si="67"/>
        <v>-</v>
      </c>
    </row>
    <row r="508" spans="1:10">
      <c r="A508" s="8">
        <v>53297</v>
      </c>
      <c r="B508">
        <f>SUMIF(利用履歴!$C$2:$C$48,"="&amp;定額コース支払!A508,利用履歴!$B$2:$B$48)</f>
        <v>0</v>
      </c>
      <c r="C508">
        <f t="shared" si="69"/>
        <v>0</v>
      </c>
      <c r="D508" s="9">
        <f t="shared" si="70"/>
        <v>30</v>
      </c>
      <c r="E508" s="12">
        <f t="shared" si="68"/>
        <v>1.084931506849315E-2</v>
      </c>
      <c r="F508">
        <f t="shared" si="71"/>
        <v>0</v>
      </c>
      <c r="G508">
        <f t="shared" si="72"/>
        <v>0</v>
      </c>
      <c r="H508">
        <f t="shared" si="66"/>
        <v>0</v>
      </c>
      <c r="I508">
        <f t="shared" si="73"/>
        <v>0</v>
      </c>
      <c r="J508" s="11" t="str">
        <f t="shared" si="67"/>
        <v>-</v>
      </c>
    </row>
    <row r="509" spans="1:10">
      <c r="A509" s="8">
        <v>53328</v>
      </c>
      <c r="B509">
        <f>SUMIF(利用履歴!$C$2:$C$48,"="&amp;定額コース支払!A509,利用履歴!$B$2:$B$48)</f>
        <v>0</v>
      </c>
      <c r="C509">
        <f t="shared" si="69"/>
        <v>0</v>
      </c>
      <c r="D509" s="9">
        <f t="shared" si="70"/>
        <v>31</v>
      </c>
      <c r="E509" s="12">
        <f t="shared" si="68"/>
        <v>1.1210958904109591E-2</v>
      </c>
      <c r="F509">
        <f t="shared" si="71"/>
        <v>0</v>
      </c>
      <c r="G509">
        <f t="shared" si="72"/>
        <v>0</v>
      </c>
      <c r="H509">
        <f t="shared" si="66"/>
        <v>0</v>
      </c>
      <c r="I509">
        <f t="shared" si="73"/>
        <v>0</v>
      </c>
      <c r="J509" s="11" t="str">
        <f t="shared" si="67"/>
        <v>-</v>
      </c>
    </row>
    <row r="510" spans="1:10">
      <c r="A510" s="8">
        <v>53359</v>
      </c>
      <c r="B510">
        <f>SUMIF(利用履歴!$C$2:$C$48,"="&amp;定額コース支払!A510,利用履歴!$B$2:$B$48)</f>
        <v>0</v>
      </c>
      <c r="C510">
        <f t="shared" si="69"/>
        <v>0</v>
      </c>
      <c r="D510" s="9">
        <f t="shared" si="70"/>
        <v>31</v>
      </c>
      <c r="E510" s="12">
        <f t="shared" si="68"/>
        <v>1.1210958904109591E-2</v>
      </c>
      <c r="F510">
        <f t="shared" si="71"/>
        <v>0</v>
      </c>
      <c r="G510">
        <f t="shared" si="72"/>
        <v>0</v>
      </c>
      <c r="H510">
        <f t="shared" si="66"/>
        <v>0</v>
      </c>
      <c r="I510">
        <f t="shared" si="73"/>
        <v>0</v>
      </c>
      <c r="J510" s="11" t="str">
        <f t="shared" si="67"/>
        <v>-</v>
      </c>
    </row>
    <row r="511" spans="1:10">
      <c r="A511" s="8">
        <v>53387</v>
      </c>
      <c r="B511">
        <f>SUMIF(利用履歴!$C$2:$C$48,"="&amp;定額コース支払!A511,利用履歴!$B$2:$B$48)</f>
        <v>0</v>
      </c>
      <c r="C511">
        <f t="shared" si="69"/>
        <v>0</v>
      </c>
      <c r="D511" s="9">
        <f t="shared" si="70"/>
        <v>28</v>
      </c>
      <c r="E511" s="12">
        <f t="shared" si="68"/>
        <v>1.0126027397260274E-2</v>
      </c>
      <c r="F511">
        <f t="shared" si="71"/>
        <v>0</v>
      </c>
      <c r="G511">
        <f t="shared" si="72"/>
        <v>0</v>
      </c>
      <c r="H511">
        <f t="shared" si="66"/>
        <v>0</v>
      </c>
      <c r="I511">
        <f t="shared" si="73"/>
        <v>0</v>
      </c>
      <c r="J511" s="11" t="str">
        <f t="shared" si="67"/>
        <v>-</v>
      </c>
    </row>
    <row r="512" spans="1:10">
      <c r="A512" s="8">
        <v>53418</v>
      </c>
      <c r="B512">
        <f>SUMIF(利用履歴!$C$2:$C$48,"="&amp;定額コース支払!A512,利用履歴!$B$2:$B$48)</f>
        <v>0</v>
      </c>
      <c r="C512">
        <f t="shared" si="69"/>
        <v>0</v>
      </c>
      <c r="D512" s="9">
        <f t="shared" si="70"/>
        <v>31</v>
      </c>
      <c r="E512" s="12">
        <f t="shared" si="68"/>
        <v>1.1210958904109591E-2</v>
      </c>
      <c r="F512">
        <f t="shared" si="71"/>
        <v>0</v>
      </c>
      <c r="G512">
        <f t="shared" si="72"/>
        <v>0</v>
      </c>
      <c r="H512">
        <f t="shared" si="66"/>
        <v>0</v>
      </c>
      <c r="I512">
        <f t="shared" si="73"/>
        <v>0</v>
      </c>
      <c r="J512" s="11" t="str">
        <f t="shared" si="67"/>
        <v>-</v>
      </c>
    </row>
    <row r="513" spans="1:10">
      <c r="A513" s="8">
        <v>53448</v>
      </c>
      <c r="B513">
        <f>SUMIF(利用履歴!$C$2:$C$48,"="&amp;定額コース支払!A513,利用履歴!$B$2:$B$48)</f>
        <v>0</v>
      </c>
      <c r="C513">
        <f t="shared" si="69"/>
        <v>0</v>
      </c>
      <c r="D513" s="9">
        <f t="shared" si="70"/>
        <v>30</v>
      </c>
      <c r="E513" s="12">
        <f t="shared" si="68"/>
        <v>1.084931506849315E-2</v>
      </c>
      <c r="F513">
        <f t="shared" si="71"/>
        <v>0</v>
      </c>
      <c r="G513">
        <f t="shared" si="72"/>
        <v>0</v>
      </c>
      <c r="H513">
        <f t="shared" si="66"/>
        <v>0</v>
      </c>
      <c r="I513">
        <f t="shared" si="73"/>
        <v>0</v>
      </c>
      <c r="J513" s="11" t="str">
        <f t="shared" si="67"/>
        <v>-</v>
      </c>
    </row>
    <row r="514" spans="1:10">
      <c r="A514" s="8">
        <v>53479</v>
      </c>
      <c r="B514">
        <f>SUMIF(利用履歴!$C$2:$C$48,"="&amp;定額コース支払!A514,利用履歴!$B$2:$B$48)</f>
        <v>0</v>
      </c>
      <c r="C514">
        <f t="shared" si="69"/>
        <v>0</v>
      </c>
      <c r="D514" s="9">
        <f t="shared" si="70"/>
        <v>31</v>
      </c>
      <c r="E514" s="12">
        <f t="shared" si="68"/>
        <v>1.1210958904109591E-2</v>
      </c>
      <c r="F514">
        <f t="shared" si="71"/>
        <v>0</v>
      </c>
      <c r="G514">
        <f t="shared" si="72"/>
        <v>0</v>
      </c>
      <c r="H514">
        <f t="shared" si="66"/>
        <v>0</v>
      </c>
      <c r="I514">
        <f t="shared" si="73"/>
        <v>0</v>
      </c>
      <c r="J514" s="11" t="str">
        <f t="shared" si="67"/>
        <v>-</v>
      </c>
    </row>
    <row r="515" spans="1:10">
      <c r="A515" s="8">
        <v>53509</v>
      </c>
      <c r="B515">
        <f>SUMIF(利用履歴!$C$2:$C$48,"="&amp;定額コース支払!A515,利用履歴!$B$2:$B$48)</f>
        <v>0</v>
      </c>
      <c r="C515">
        <f t="shared" si="69"/>
        <v>0</v>
      </c>
      <c r="D515" s="9">
        <f t="shared" si="70"/>
        <v>30</v>
      </c>
      <c r="E515" s="12">
        <f t="shared" si="68"/>
        <v>1.084931506849315E-2</v>
      </c>
      <c r="F515">
        <f t="shared" si="71"/>
        <v>0</v>
      </c>
      <c r="G515">
        <f t="shared" si="72"/>
        <v>0</v>
      </c>
      <c r="H515">
        <f t="shared" si="66"/>
        <v>0</v>
      </c>
      <c r="I515">
        <f t="shared" si="73"/>
        <v>0</v>
      </c>
      <c r="J515" s="11" t="str">
        <f t="shared" si="67"/>
        <v>-</v>
      </c>
    </row>
    <row r="516" spans="1:10">
      <c r="A516" s="8">
        <v>53540</v>
      </c>
      <c r="B516">
        <f>SUMIF(利用履歴!$C$2:$C$48,"="&amp;定額コース支払!A516,利用履歴!$B$2:$B$48)</f>
        <v>0</v>
      </c>
      <c r="C516">
        <f t="shared" si="69"/>
        <v>0</v>
      </c>
      <c r="D516" s="9">
        <f t="shared" si="70"/>
        <v>31</v>
      </c>
      <c r="E516" s="12">
        <f t="shared" si="68"/>
        <v>1.1210958904109591E-2</v>
      </c>
      <c r="F516">
        <f t="shared" si="71"/>
        <v>0</v>
      </c>
      <c r="G516">
        <f t="shared" si="72"/>
        <v>0</v>
      </c>
      <c r="H516">
        <f t="shared" si="66"/>
        <v>0</v>
      </c>
      <c r="I516">
        <f t="shared" si="73"/>
        <v>0</v>
      </c>
      <c r="J516" s="11" t="str">
        <f t="shared" si="67"/>
        <v>-</v>
      </c>
    </row>
    <row r="517" spans="1:10">
      <c r="A517" s="8">
        <v>53571</v>
      </c>
      <c r="B517">
        <f>SUMIF(利用履歴!$C$2:$C$48,"="&amp;定額コース支払!A517,利用履歴!$B$2:$B$48)</f>
        <v>0</v>
      </c>
      <c r="C517">
        <f t="shared" si="69"/>
        <v>0</v>
      </c>
      <c r="D517" s="9">
        <f t="shared" si="70"/>
        <v>31</v>
      </c>
      <c r="E517" s="12">
        <f t="shared" si="68"/>
        <v>1.1210958904109591E-2</v>
      </c>
      <c r="F517">
        <f t="shared" si="71"/>
        <v>0</v>
      </c>
      <c r="G517">
        <f t="shared" si="72"/>
        <v>0</v>
      </c>
      <c r="H517">
        <f t="shared" si="66"/>
        <v>0</v>
      </c>
      <c r="I517">
        <f t="shared" si="73"/>
        <v>0</v>
      </c>
      <c r="J517" s="11" t="str">
        <f t="shared" si="67"/>
        <v>-</v>
      </c>
    </row>
    <row r="518" spans="1:10">
      <c r="A518" s="8">
        <v>53601</v>
      </c>
      <c r="B518">
        <f>SUMIF(利用履歴!$C$2:$C$48,"="&amp;定額コース支払!A518,利用履歴!$B$2:$B$48)</f>
        <v>0</v>
      </c>
      <c r="C518">
        <f t="shared" si="69"/>
        <v>0</v>
      </c>
      <c r="D518" s="9">
        <f t="shared" si="70"/>
        <v>30</v>
      </c>
      <c r="E518" s="12">
        <f t="shared" si="68"/>
        <v>1.084931506849315E-2</v>
      </c>
      <c r="F518">
        <f t="shared" si="71"/>
        <v>0</v>
      </c>
      <c r="G518">
        <f t="shared" si="72"/>
        <v>0</v>
      </c>
      <c r="H518">
        <f t="shared" ref="H518:H568" si="74">IF(G518&lt;$B$2,G518,$B$2)</f>
        <v>0</v>
      </c>
      <c r="I518">
        <f t="shared" si="73"/>
        <v>0</v>
      </c>
      <c r="J518" s="11" t="str">
        <f t="shared" ref="J518:J568" si="75">IF(H518=0,"-",F518/H518)</f>
        <v>-</v>
      </c>
    </row>
    <row r="519" spans="1:10">
      <c r="A519" s="8">
        <v>53632</v>
      </c>
      <c r="B519">
        <f>SUMIF(利用履歴!$C$2:$C$48,"="&amp;定額コース支払!A519,利用履歴!$B$2:$B$48)</f>
        <v>0</v>
      </c>
      <c r="C519">
        <f t="shared" si="69"/>
        <v>0</v>
      </c>
      <c r="D519" s="9">
        <f t="shared" si="70"/>
        <v>31</v>
      </c>
      <c r="E519" s="12">
        <f t="shared" ref="E519:E568" si="76">$B$1*D519/365</f>
        <v>1.1210958904109591E-2</v>
      </c>
      <c r="F519">
        <f t="shared" si="71"/>
        <v>0</v>
      </c>
      <c r="G519">
        <f t="shared" si="72"/>
        <v>0</v>
      </c>
      <c r="H519">
        <f t="shared" si="74"/>
        <v>0</v>
      </c>
      <c r="I519">
        <f t="shared" si="73"/>
        <v>0</v>
      </c>
      <c r="J519" s="11" t="str">
        <f t="shared" si="75"/>
        <v>-</v>
      </c>
    </row>
    <row r="520" spans="1:10">
      <c r="A520" s="8">
        <v>53662</v>
      </c>
      <c r="B520">
        <f>SUMIF(利用履歴!$C$2:$C$48,"="&amp;定額コース支払!A520,利用履歴!$B$2:$B$48)</f>
        <v>0</v>
      </c>
      <c r="C520">
        <f t="shared" si="69"/>
        <v>0</v>
      </c>
      <c r="D520" s="9">
        <f t="shared" si="70"/>
        <v>30</v>
      </c>
      <c r="E520" s="12">
        <f t="shared" si="76"/>
        <v>1.084931506849315E-2</v>
      </c>
      <c r="F520">
        <f t="shared" si="71"/>
        <v>0</v>
      </c>
      <c r="G520">
        <f t="shared" si="72"/>
        <v>0</v>
      </c>
      <c r="H520">
        <f t="shared" si="74"/>
        <v>0</v>
      </c>
      <c r="I520">
        <f t="shared" si="73"/>
        <v>0</v>
      </c>
      <c r="J520" s="11" t="str">
        <f t="shared" si="75"/>
        <v>-</v>
      </c>
    </row>
    <row r="521" spans="1:10">
      <c r="A521" s="8">
        <v>53693</v>
      </c>
      <c r="B521">
        <f>SUMIF(利用履歴!$C$2:$C$48,"="&amp;定額コース支払!A521,利用履歴!$B$2:$B$48)</f>
        <v>0</v>
      </c>
      <c r="C521">
        <f t="shared" si="69"/>
        <v>0</v>
      </c>
      <c r="D521" s="9">
        <f t="shared" si="70"/>
        <v>31</v>
      </c>
      <c r="E521" s="12">
        <f t="shared" si="76"/>
        <v>1.1210958904109591E-2</v>
      </c>
      <c r="F521">
        <f t="shared" si="71"/>
        <v>0</v>
      </c>
      <c r="G521">
        <f t="shared" si="72"/>
        <v>0</v>
      </c>
      <c r="H521">
        <f t="shared" si="74"/>
        <v>0</v>
      </c>
      <c r="I521">
        <f t="shared" si="73"/>
        <v>0</v>
      </c>
      <c r="J521" s="11" t="str">
        <f t="shared" si="75"/>
        <v>-</v>
      </c>
    </row>
    <row r="522" spans="1:10">
      <c r="A522" s="8">
        <v>53724</v>
      </c>
      <c r="B522">
        <f>SUMIF(利用履歴!$C$2:$C$48,"="&amp;定額コース支払!A522,利用履歴!$B$2:$B$48)</f>
        <v>0</v>
      </c>
      <c r="C522">
        <f t="shared" si="69"/>
        <v>0</v>
      </c>
      <c r="D522" s="9">
        <f t="shared" si="70"/>
        <v>31</v>
      </c>
      <c r="E522" s="12">
        <f t="shared" si="76"/>
        <v>1.1210958904109591E-2</v>
      </c>
      <c r="F522">
        <f t="shared" si="71"/>
        <v>0</v>
      </c>
      <c r="G522">
        <f t="shared" si="72"/>
        <v>0</v>
      </c>
      <c r="H522">
        <f t="shared" si="74"/>
        <v>0</v>
      </c>
      <c r="I522">
        <f t="shared" si="73"/>
        <v>0</v>
      </c>
      <c r="J522" s="11" t="str">
        <f t="shared" si="75"/>
        <v>-</v>
      </c>
    </row>
    <row r="523" spans="1:10">
      <c r="A523" s="8">
        <v>53752</v>
      </c>
      <c r="B523">
        <f>SUMIF(利用履歴!$C$2:$C$48,"="&amp;定額コース支払!A523,利用履歴!$B$2:$B$48)</f>
        <v>0</v>
      </c>
      <c r="C523">
        <f t="shared" si="69"/>
        <v>0</v>
      </c>
      <c r="D523" s="9">
        <f t="shared" si="70"/>
        <v>28</v>
      </c>
      <c r="E523" s="12">
        <f t="shared" si="76"/>
        <v>1.0126027397260274E-2</v>
      </c>
      <c r="F523">
        <f t="shared" si="71"/>
        <v>0</v>
      </c>
      <c r="G523">
        <f t="shared" si="72"/>
        <v>0</v>
      </c>
      <c r="H523">
        <f t="shared" si="74"/>
        <v>0</v>
      </c>
      <c r="I523">
        <f t="shared" si="73"/>
        <v>0</v>
      </c>
      <c r="J523" s="11" t="str">
        <f t="shared" si="75"/>
        <v>-</v>
      </c>
    </row>
    <row r="524" spans="1:10">
      <c r="A524" s="8">
        <v>53783</v>
      </c>
      <c r="B524">
        <f>SUMIF(利用履歴!$C$2:$C$48,"="&amp;定額コース支払!A524,利用履歴!$B$2:$B$48)</f>
        <v>0</v>
      </c>
      <c r="C524">
        <f t="shared" si="69"/>
        <v>0</v>
      </c>
      <c r="D524" s="9">
        <f t="shared" si="70"/>
        <v>31</v>
      </c>
      <c r="E524" s="12">
        <f t="shared" si="76"/>
        <v>1.1210958904109591E-2</v>
      </c>
      <c r="F524">
        <f t="shared" si="71"/>
        <v>0</v>
      </c>
      <c r="G524">
        <f t="shared" si="72"/>
        <v>0</v>
      </c>
      <c r="H524">
        <f t="shared" si="74"/>
        <v>0</v>
      </c>
      <c r="I524">
        <f t="shared" si="73"/>
        <v>0</v>
      </c>
      <c r="J524" s="11" t="str">
        <f t="shared" si="75"/>
        <v>-</v>
      </c>
    </row>
    <row r="525" spans="1:10">
      <c r="A525" s="8">
        <v>53813</v>
      </c>
      <c r="B525">
        <f>SUMIF(利用履歴!$C$2:$C$48,"="&amp;定額コース支払!A525,利用履歴!$B$2:$B$48)</f>
        <v>0</v>
      </c>
      <c r="C525">
        <f t="shared" si="69"/>
        <v>0</v>
      </c>
      <c r="D525" s="9">
        <f t="shared" si="70"/>
        <v>30</v>
      </c>
      <c r="E525" s="12">
        <f t="shared" si="76"/>
        <v>1.084931506849315E-2</v>
      </c>
      <c r="F525">
        <f t="shared" si="71"/>
        <v>0</v>
      </c>
      <c r="G525">
        <f t="shared" si="72"/>
        <v>0</v>
      </c>
      <c r="H525">
        <f t="shared" si="74"/>
        <v>0</v>
      </c>
      <c r="I525">
        <f t="shared" si="73"/>
        <v>0</v>
      </c>
      <c r="J525" s="11" t="str">
        <f t="shared" si="75"/>
        <v>-</v>
      </c>
    </row>
    <row r="526" spans="1:10">
      <c r="A526" s="8">
        <v>53844</v>
      </c>
      <c r="B526">
        <f>SUMIF(利用履歴!$C$2:$C$48,"="&amp;定額コース支払!A526,利用履歴!$B$2:$B$48)</f>
        <v>0</v>
      </c>
      <c r="C526">
        <f t="shared" si="69"/>
        <v>0</v>
      </c>
      <c r="D526" s="9">
        <f t="shared" si="70"/>
        <v>31</v>
      </c>
      <c r="E526" s="12">
        <f t="shared" si="76"/>
        <v>1.1210958904109591E-2</v>
      </c>
      <c r="F526">
        <f t="shared" si="71"/>
        <v>0</v>
      </c>
      <c r="G526">
        <f t="shared" si="72"/>
        <v>0</v>
      </c>
      <c r="H526">
        <f t="shared" si="74"/>
        <v>0</v>
      </c>
      <c r="I526">
        <f t="shared" si="73"/>
        <v>0</v>
      </c>
      <c r="J526" s="11" t="str">
        <f t="shared" si="75"/>
        <v>-</v>
      </c>
    </row>
    <row r="527" spans="1:10">
      <c r="A527" s="8">
        <v>53874</v>
      </c>
      <c r="B527">
        <f>SUMIF(利用履歴!$C$2:$C$48,"="&amp;定額コース支払!A527,利用履歴!$B$2:$B$48)</f>
        <v>0</v>
      </c>
      <c r="C527">
        <f t="shared" si="69"/>
        <v>0</v>
      </c>
      <c r="D527" s="9">
        <f t="shared" si="70"/>
        <v>30</v>
      </c>
      <c r="E527" s="12">
        <f t="shared" si="76"/>
        <v>1.084931506849315E-2</v>
      </c>
      <c r="F527">
        <f t="shared" si="71"/>
        <v>0</v>
      </c>
      <c r="G527">
        <f t="shared" si="72"/>
        <v>0</v>
      </c>
      <c r="H527">
        <f t="shared" si="74"/>
        <v>0</v>
      </c>
      <c r="I527">
        <f t="shared" si="73"/>
        <v>0</v>
      </c>
      <c r="J527" s="11" t="str">
        <f t="shared" si="75"/>
        <v>-</v>
      </c>
    </row>
    <row r="528" spans="1:10">
      <c r="A528" s="8">
        <v>53905</v>
      </c>
      <c r="B528">
        <f>SUMIF(利用履歴!$C$2:$C$48,"="&amp;定額コース支払!A528,利用履歴!$B$2:$B$48)</f>
        <v>0</v>
      </c>
      <c r="C528">
        <f t="shared" si="69"/>
        <v>0</v>
      </c>
      <c r="D528" s="9">
        <f t="shared" si="70"/>
        <v>31</v>
      </c>
      <c r="E528" s="12">
        <f t="shared" si="76"/>
        <v>1.1210958904109591E-2</v>
      </c>
      <c r="F528">
        <f t="shared" si="71"/>
        <v>0</v>
      </c>
      <c r="G528">
        <f t="shared" si="72"/>
        <v>0</v>
      </c>
      <c r="H528">
        <f t="shared" si="74"/>
        <v>0</v>
      </c>
      <c r="I528">
        <f t="shared" si="73"/>
        <v>0</v>
      </c>
      <c r="J528" s="11" t="str">
        <f t="shared" si="75"/>
        <v>-</v>
      </c>
    </row>
    <row r="529" spans="1:10">
      <c r="A529" s="8">
        <v>53936</v>
      </c>
      <c r="B529">
        <f>SUMIF(利用履歴!$C$2:$C$48,"="&amp;定額コース支払!A529,利用履歴!$B$2:$B$48)</f>
        <v>0</v>
      </c>
      <c r="C529">
        <f t="shared" si="69"/>
        <v>0</v>
      </c>
      <c r="D529" s="9">
        <f t="shared" si="70"/>
        <v>31</v>
      </c>
      <c r="E529" s="12">
        <f t="shared" si="76"/>
        <v>1.1210958904109591E-2</v>
      </c>
      <c r="F529">
        <f t="shared" si="71"/>
        <v>0</v>
      </c>
      <c r="G529">
        <f t="shared" si="72"/>
        <v>0</v>
      </c>
      <c r="H529">
        <f t="shared" si="74"/>
        <v>0</v>
      </c>
      <c r="I529">
        <f t="shared" si="73"/>
        <v>0</v>
      </c>
      <c r="J529" s="11" t="str">
        <f t="shared" si="75"/>
        <v>-</v>
      </c>
    </row>
    <row r="530" spans="1:10">
      <c r="A530" s="8">
        <v>53966</v>
      </c>
      <c r="B530">
        <f>SUMIF(利用履歴!$C$2:$C$48,"="&amp;定額コース支払!A530,利用履歴!$B$2:$B$48)</f>
        <v>0</v>
      </c>
      <c r="C530">
        <f t="shared" si="69"/>
        <v>0</v>
      </c>
      <c r="D530" s="9">
        <f t="shared" si="70"/>
        <v>30</v>
      </c>
      <c r="E530" s="12">
        <f t="shared" si="76"/>
        <v>1.084931506849315E-2</v>
      </c>
      <c r="F530">
        <f t="shared" si="71"/>
        <v>0</v>
      </c>
      <c r="G530">
        <f t="shared" si="72"/>
        <v>0</v>
      </c>
      <c r="H530">
        <f t="shared" si="74"/>
        <v>0</v>
      </c>
      <c r="I530">
        <f t="shared" si="73"/>
        <v>0</v>
      </c>
      <c r="J530" s="11" t="str">
        <f t="shared" si="75"/>
        <v>-</v>
      </c>
    </row>
    <row r="531" spans="1:10">
      <c r="A531" s="8">
        <v>53997</v>
      </c>
      <c r="B531">
        <f>SUMIF(利用履歴!$C$2:$C$48,"="&amp;定額コース支払!A531,利用履歴!$B$2:$B$48)</f>
        <v>0</v>
      </c>
      <c r="C531">
        <f t="shared" si="69"/>
        <v>0</v>
      </c>
      <c r="D531" s="9">
        <f t="shared" si="70"/>
        <v>31</v>
      </c>
      <c r="E531" s="12">
        <f t="shared" si="76"/>
        <v>1.1210958904109591E-2</v>
      </c>
      <c r="F531">
        <f t="shared" si="71"/>
        <v>0</v>
      </c>
      <c r="G531">
        <f t="shared" si="72"/>
        <v>0</v>
      </c>
      <c r="H531">
        <f t="shared" si="74"/>
        <v>0</v>
      </c>
      <c r="I531">
        <f t="shared" si="73"/>
        <v>0</v>
      </c>
      <c r="J531" s="11" t="str">
        <f t="shared" si="75"/>
        <v>-</v>
      </c>
    </row>
    <row r="532" spans="1:10">
      <c r="A532" s="8">
        <v>54027</v>
      </c>
      <c r="B532">
        <f>SUMIF(利用履歴!$C$2:$C$48,"="&amp;定額コース支払!A532,利用履歴!$B$2:$B$48)</f>
        <v>0</v>
      </c>
      <c r="C532">
        <f t="shared" si="69"/>
        <v>0</v>
      </c>
      <c r="D532" s="9">
        <f t="shared" si="70"/>
        <v>30</v>
      </c>
      <c r="E532" s="12">
        <f t="shared" si="76"/>
        <v>1.084931506849315E-2</v>
      </c>
      <c r="F532">
        <f t="shared" si="71"/>
        <v>0</v>
      </c>
      <c r="G532">
        <f t="shared" si="72"/>
        <v>0</v>
      </c>
      <c r="H532">
        <f t="shared" si="74"/>
        <v>0</v>
      </c>
      <c r="I532">
        <f t="shared" si="73"/>
        <v>0</v>
      </c>
      <c r="J532" s="11" t="str">
        <f t="shared" si="75"/>
        <v>-</v>
      </c>
    </row>
    <row r="533" spans="1:10">
      <c r="A533" s="8">
        <v>54058</v>
      </c>
      <c r="B533">
        <f>SUMIF(利用履歴!$C$2:$C$48,"="&amp;定額コース支払!A533,利用履歴!$B$2:$B$48)</f>
        <v>0</v>
      </c>
      <c r="C533">
        <f t="shared" si="69"/>
        <v>0</v>
      </c>
      <c r="D533" s="9">
        <f t="shared" si="70"/>
        <v>31</v>
      </c>
      <c r="E533" s="12">
        <f t="shared" si="76"/>
        <v>1.1210958904109591E-2</v>
      </c>
      <c r="F533">
        <f t="shared" si="71"/>
        <v>0</v>
      </c>
      <c r="G533">
        <f t="shared" si="72"/>
        <v>0</v>
      </c>
      <c r="H533">
        <f t="shared" si="74"/>
        <v>0</v>
      </c>
      <c r="I533">
        <f t="shared" si="73"/>
        <v>0</v>
      </c>
      <c r="J533" s="11" t="str">
        <f t="shared" si="75"/>
        <v>-</v>
      </c>
    </row>
    <row r="534" spans="1:10">
      <c r="A534" s="8">
        <v>54089</v>
      </c>
      <c r="B534">
        <f>SUMIF(利用履歴!$C$2:$C$48,"="&amp;定額コース支払!A534,利用履歴!$B$2:$B$48)</f>
        <v>0</v>
      </c>
      <c r="C534">
        <f t="shared" si="69"/>
        <v>0</v>
      </c>
      <c r="D534" s="9">
        <f t="shared" si="70"/>
        <v>31</v>
      </c>
      <c r="E534" s="12">
        <f t="shared" si="76"/>
        <v>1.1210958904109591E-2</v>
      </c>
      <c r="F534">
        <f t="shared" si="71"/>
        <v>0</v>
      </c>
      <c r="G534">
        <f t="shared" si="72"/>
        <v>0</v>
      </c>
      <c r="H534">
        <f t="shared" si="74"/>
        <v>0</v>
      </c>
      <c r="I534">
        <f t="shared" si="73"/>
        <v>0</v>
      </c>
      <c r="J534" s="11" t="str">
        <f t="shared" si="75"/>
        <v>-</v>
      </c>
    </row>
    <row r="535" spans="1:10">
      <c r="A535" s="8">
        <v>54118</v>
      </c>
      <c r="B535">
        <f>SUMIF(利用履歴!$C$2:$C$48,"="&amp;定額コース支払!A535,利用履歴!$B$2:$B$48)</f>
        <v>0</v>
      </c>
      <c r="C535">
        <f t="shared" si="69"/>
        <v>0</v>
      </c>
      <c r="D535" s="9">
        <f t="shared" si="70"/>
        <v>29</v>
      </c>
      <c r="E535" s="12">
        <f t="shared" si="76"/>
        <v>1.0487671232876713E-2</v>
      </c>
      <c r="F535">
        <f t="shared" si="71"/>
        <v>0</v>
      </c>
      <c r="G535">
        <f t="shared" si="72"/>
        <v>0</v>
      </c>
      <c r="H535">
        <f t="shared" si="74"/>
        <v>0</v>
      </c>
      <c r="I535">
        <f t="shared" si="73"/>
        <v>0</v>
      </c>
      <c r="J535" s="11" t="str">
        <f t="shared" si="75"/>
        <v>-</v>
      </c>
    </row>
    <row r="536" spans="1:10">
      <c r="A536" s="8">
        <v>54149</v>
      </c>
      <c r="B536">
        <f>SUMIF(利用履歴!$C$2:$C$48,"="&amp;定額コース支払!A536,利用履歴!$B$2:$B$48)</f>
        <v>0</v>
      </c>
      <c r="C536">
        <f t="shared" si="69"/>
        <v>0</v>
      </c>
      <c r="D536" s="9">
        <f t="shared" si="70"/>
        <v>31</v>
      </c>
      <c r="E536" s="12">
        <f t="shared" si="76"/>
        <v>1.1210958904109591E-2</v>
      </c>
      <c r="F536">
        <f t="shared" si="71"/>
        <v>0</v>
      </c>
      <c r="G536">
        <f t="shared" si="72"/>
        <v>0</v>
      </c>
      <c r="H536">
        <f t="shared" si="74"/>
        <v>0</v>
      </c>
      <c r="I536">
        <f t="shared" si="73"/>
        <v>0</v>
      </c>
      <c r="J536" s="11" t="str">
        <f t="shared" si="75"/>
        <v>-</v>
      </c>
    </row>
    <row r="537" spans="1:10">
      <c r="A537" s="8">
        <v>54179</v>
      </c>
      <c r="B537">
        <f>SUMIF(利用履歴!$C$2:$C$48,"="&amp;定額コース支払!A537,利用履歴!$B$2:$B$48)</f>
        <v>0</v>
      </c>
      <c r="C537">
        <f t="shared" si="69"/>
        <v>0</v>
      </c>
      <c r="D537" s="9">
        <f t="shared" si="70"/>
        <v>30</v>
      </c>
      <c r="E537" s="12">
        <f t="shared" si="76"/>
        <v>1.084931506849315E-2</v>
      </c>
      <c r="F537">
        <f t="shared" si="71"/>
        <v>0</v>
      </c>
      <c r="G537">
        <f t="shared" si="72"/>
        <v>0</v>
      </c>
      <c r="H537">
        <f t="shared" si="74"/>
        <v>0</v>
      </c>
      <c r="I537">
        <f t="shared" si="73"/>
        <v>0</v>
      </c>
      <c r="J537" s="11" t="str">
        <f t="shared" si="75"/>
        <v>-</v>
      </c>
    </row>
    <row r="538" spans="1:10">
      <c r="A538" s="8">
        <v>54210</v>
      </c>
      <c r="B538">
        <f>SUMIF(利用履歴!$C$2:$C$48,"="&amp;定額コース支払!A538,利用履歴!$B$2:$B$48)</f>
        <v>0</v>
      </c>
      <c r="C538">
        <f t="shared" si="69"/>
        <v>0</v>
      </c>
      <c r="D538" s="9">
        <f t="shared" si="70"/>
        <v>31</v>
      </c>
      <c r="E538" s="12">
        <f t="shared" si="76"/>
        <v>1.1210958904109591E-2</v>
      </c>
      <c r="F538">
        <f t="shared" si="71"/>
        <v>0</v>
      </c>
      <c r="G538">
        <f t="shared" si="72"/>
        <v>0</v>
      </c>
      <c r="H538">
        <f t="shared" si="74"/>
        <v>0</v>
      </c>
      <c r="I538">
        <f t="shared" si="73"/>
        <v>0</v>
      </c>
      <c r="J538" s="11" t="str">
        <f t="shared" si="75"/>
        <v>-</v>
      </c>
    </row>
    <row r="539" spans="1:10">
      <c r="A539" s="8">
        <v>54240</v>
      </c>
      <c r="B539">
        <f>SUMIF(利用履歴!$C$2:$C$48,"="&amp;定額コース支払!A539,利用履歴!$B$2:$B$48)</f>
        <v>0</v>
      </c>
      <c r="C539">
        <f t="shared" si="69"/>
        <v>0</v>
      </c>
      <c r="D539" s="9">
        <f t="shared" si="70"/>
        <v>30</v>
      </c>
      <c r="E539" s="12">
        <f t="shared" si="76"/>
        <v>1.084931506849315E-2</v>
      </c>
      <c r="F539">
        <f t="shared" si="71"/>
        <v>0</v>
      </c>
      <c r="G539">
        <f t="shared" si="72"/>
        <v>0</v>
      </c>
      <c r="H539">
        <f t="shared" si="74"/>
        <v>0</v>
      </c>
      <c r="I539">
        <f t="shared" si="73"/>
        <v>0</v>
      </c>
      <c r="J539" s="11" t="str">
        <f t="shared" si="75"/>
        <v>-</v>
      </c>
    </row>
    <row r="540" spans="1:10">
      <c r="A540" s="8">
        <v>54271</v>
      </c>
      <c r="B540">
        <f>SUMIF(利用履歴!$C$2:$C$48,"="&amp;定額コース支払!A540,利用履歴!$B$2:$B$48)</f>
        <v>0</v>
      </c>
      <c r="C540">
        <f t="shared" si="69"/>
        <v>0</v>
      </c>
      <c r="D540" s="9">
        <f t="shared" si="70"/>
        <v>31</v>
      </c>
      <c r="E540" s="12">
        <f t="shared" si="76"/>
        <v>1.1210958904109591E-2</v>
      </c>
      <c r="F540">
        <f t="shared" si="71"/>
        <v>0</v>
      </c>
      <c r="G540">
        <f t="shared" si="72"/>
        <v>0</v>
      </c>
      <c r="H540">
        <f t="shared" si="74"/>
        <v>0</v>
      </c>
      <c r="I540">
        <f t="shared" si="73"/>
        <v>0</v>
      </c>
      <c r="J540" s="11" t="str">
        <f t="shared" si="75"/>
        <v>-</v>
      </c>
    </row>
    <row r="541" spans="1:10">
      <c r="A541" s="8">
        <v>54302</v>
      </c>
      <c r="B541">
        <f>SUMIF(利用履歴!$C$2:$C$48,"="&amp;定額コース支払!A541,利用履歴!$B$2:$B$48)</f>
        <v>0</v>
      </c>
      <c r="C541">
        <f t="shared" si="69"/>
        <v>0</v>
      </c>
      <c r="D541" s="9">
        <f t="shared" si="70"/>
        <v>31</v>
      </c>
      <c r="E541" s="12">
        <f t="shared" si="76"/>
        <v>1.1210958904109591E-2</v>
      </c>
      <c r="F541">
        <f t="shared" si="71"/>
        <v>0</v>
      </c>
      <c r="G541">
        <f t="shared" si="72"/>
        <v>0</v>
      </c>
      <c r="H541">
        <f t="shared" si="74"/>
        <v>0</v>
      </c>
      <c r="I541">
        <f t="shared" si="73"/>
        <v>0</v>
      </c>
      <c r="J541" s="11" t="str">
        <f t="shared" si="75"/>
        <v>-</v>
      </c>
    </row>
    <row r="542" spans="1:10">
      <c r="A542" s="8">
        <v>54332</v>
      </c>
      <c r="B542">
        <f>SUMIF(利用履歴!$C$2:$C$48,"="&amp;定額コース支払!A542,利用履歴!$B$2:$B$48)</f>
        <v>0</v>
      </c>
      <c r="C542">
        <f t="shared" si="69"/>
        <v>0</v>
      </c>
      <c r="D542" s="9">
        <f t="shared" si="70"/>
        <v>30</v>
      </c>
      <c r="E542" s="12">
        <f t="shared" si="76"/>
        <v>1.084931506849315E-2</v>
      </c>
      <c r="F542">
        <f t="shared" si="71"/>
        <v>0</v>
      </c>
      <c r="G542">
        <f t="shared" si="72"/>
        <v>0</v>
      </c>
      <c r="H542">
        <f t="shared" si="74"/>
        <v>0</v>
      </c>
      <c r="I542">
        <f t="shared" si="73"/>
        <v>0</v>
      </c>
      <c r="J542" s="11" t="str">
        <f t="shared" si="75"/>
        <v>-</v>
      </c>
    </row>
    <row r="543" spans="1:10">
      <c r="A543" s="8">
        <v>54363</v>
      </c>
      <c r="B543">
        <f>SUMIF(利用履歴!$C$2:$C$48,"="&amp;定額コース支払!A543,利用履歴!$B$2:$B$48)</f>
        <v>0</v>
      </c>
      <c r="C543">
        <f t="shared" si="69"/>
        <v>0</v>
      </c>
      <c r="D543" s="9">
        <f t="shared" si="70"/>
        <v>31</v>
      </c>
      <c r="E543" s="12">
        <f t="shared" si="76"/>
        <v>1.1210958904109591E-2</v>
      </c>
      <c r="F543">
        <f t="shared" si="71"/>
        <v>0</v>
      </c>
      <c r="G543">
        <f t="shared" si="72"/>
        <v>0</v>
      </c>
      <c r="H543">
        <f t="shared" si="74"/>
        <v>0</v>
      </c>
      <c r="I543">
        <f t="shared" si="73"/>
        <v>0</v>
      </c>
      <c r="J543" s="11" t="str">
        <f t="shared" si="75"/>
        <v>-</v>
      </c>
    </row>
    <row r="544" spans="1:10">
      <c r="A544" s="8">
        <v>54393</v>
      </c>
      <c r="B544">
        <f>SUMIF(利用履歴!$C$2:$C$48,"="&amp;定額コース支払!A544,利用履歴!$B$2:$B$48)</f>
        <v>0</v>
      </c>
      <c r="C544">
        <f t="shared" si="69"/>
        <v>0</v>
      </c>
      <c r="D544" s="9">
        <f t="shared" si="70"/>
        <v>30</v>
      </c>
      <c r="E544" s="12">
        <f t="shared" si="76"/>
        <v>1.084931506849315E-2</v>
      </c>
      <c r="F544">
        <f t="shared" si="71"/>
        <v>0</v>
      </c>
      <c r="G544">
        <f t="shared" si="72"/>
        <v>0</v>
      </c>
      <c r="H544">
        <f t="shared" si="74"/>
        <v>0</v>
      </c>
      <c r="I544">
        <f t="shared" si="73"/>
        <v>0</v>
      </c>
      <c r="J544" s="11" t="str">
        <f t="shared" si="75"/>
        <v>-</v>
      </c>
    </row>
    <row r="545" spans="1:10">
      <c r="A545" s="8">
        <v>54424</v>
      </c>
      <c r="B545">
        <f>SUMIF(利用履歴!$C$2:$C$48,"="&amp;定額コース支払!A545,利用履歴!$B$2:$B$48)</f>
        <v>0</v>
      </c>
      <c r="C545">
        <f t="shared" ref="C545:C568" si="77">B544+I544</f>
        <v>0</v>
      </c>
      <c r="D545" s="9">
        <f t="shared" ref="D545:D568" si="78">A545-A544</f>
        <v>31</v>
      </c>
      <c r="E545" s="12">
        <f t="shared" si="76"/>
        <v>1.1210958904109591E-2</v>
      </c>
      <c r="F545">
        <f t="shared" ref="F545:F568" si="79">INT(E545*C545)</f>
        <v>0</v>
      </c>
      <c r="G545">
        <f t="shared" ref="G545:G568" si="80">F545+C545</f>
        <v>0</v>
      </c>
      <c r="H545">
        <f t="shared" si="74"/>
        <v>0</v>
      </c>
      <c r="I545">
        <f t="shared" ref="I545:I568" si="81">G545-H545</f>
        <v>0</v>
      </c>
      <c r="J545" s="11" t="str">
        <f t="shared" si="75"/>
        <v>-</v>
      </c>
    </row>
    <row r="546" spans="1:10">
      <c r="A546" s="8">
        <v>54455</v>
      </c>
      <c r="B546">
        <f>SUMIF(利用履歴!$C$2:$C$48,"="&amp;定額コース支払!A546,利用履歴!$B$2:$B$48)</f>
        <v>0</v>
      </c>
      <c r="C546">
        <f t="shared" si="77"/>
        <v>0</v>
      </c>
      <c r="D546" s="9">
        <f t="shared" si="78"/>
        <v>31</v>
      </c>
      <c r="E546" s="12">
        <f t="shared" si="76"/>
        <v>1.1210958904109591E-2</v>
      </c>
      <c r="F546">
        <f t="shared" si="79"/>
        <v>0</v>
      </c>
      <c r="G546">
        <f t="shared" si="80"/>
        <v>0</v>
      </c>
      <c r="H546">
        <f t="shared" si="74"/>
        <v>0</v>
      </c>
      <c r="I546">
        <f t="shared" si="81"/>
        <v>0</v>
      </c>
      <c r="J546" s="11" t="str">
        <f t="shared" si="75"/>
        <v>-</v>
      </c>
    </row>
    <row r="547" spans="1:10">
      <c r="A547" s="8">
        <v>54483</v>
      </c>
      <c r="B547">
        <f>SUMIF(利用履歴!$C$2:$C$48,"="&amp;定額コース支払!A547,利用履歴!$B$2:$B$48)</f>
        <v>0</v>
      </c>
      <c r="C547">
        <f t="shared" si="77"/>
        <v>0</v>
      </c>
      <c r="D547" s="9">
        <f t="shared" si="78"/>
        <v>28</v>
      </c>
      <c r="E547" s="12">
        <f t="shared" si="76"/>
        <v>1.0126027397260274E-2</v>
      </c>
      <c r="F547">
        <f t="shared" si="79"/>
        <v>0</v>
      </c>
      <c r="G547">
        <f t="shared" si="80"/>
        <v>0</v>
      </c>
      <c r="H547">
        <f t="shared" si="74"/>
        <v>0</v>
      </c>
      <c r="I547">
        <f t="shared" si="81"/>
        <v>0</v>
      </c>
      <c r="J547" s="11" t="str">
        <f t="shared" si="75"/>
        <v>-</v>
      </c>
    </row>
    <row r="548" spans="1:10">
      <c r="A548" s="8">
        <v>54514</v>
      </c>
      <c r="B548">
        <f>SUMIF(利用履歴!$C$2:$C$48,"="&amp;定額コース支払!A548,利用履歴!$B$2:$B$48)</f>
        <v>0</v>
      </c>
      <c r="C548">
        <f t="shared" si="77"/>
        <v>0</v>
      </c>
      <c r="D548" s="9">
        <f t="shared" si="78"/>
        <v>31</v>
      </c>
      <c r="E548" s="12">
        <f t="shared" si="76"/>
        <v>1.1210958904109591E-2</v>
      </c>
      <c r="F548">
        <f t="shared" si="79"/>
        <v>0</v>
      </c>
      <c r="G548">
        <f t="shared" si="80"/>
        <v>0</v>
      </c>
      <c r="H548">
        <f t="shared" si="74"/>
        <v>0</v>
      </c>
      <c r="I548">
        <f t="shared" si="81"/>
        <v>0</v>
      </c>
      <c r="J548" s="11" t="str">
        <f t="shared" si="75"/>
        <v>-</v>
      </c>
    </row>
    <row r="549" spans="1:10">
      <c r="A549" s="8">
        <v>54544</v>
      </c>
      <c r="B549">
        <f>SUMIF(利用履歴!$C$2:$C$48,"="&amp;定額コース支払!A549,利用履歴!$B$2:$B$48)</f>
        <v>0</v>
      </c>
      <c r="C549">
        <f t="shared" si="77"/>
        <v>0</v>
      </c>
      <c r="D549" s="9">
        <f t="shared" si="78"/>
        <v>30</v>
      </c>
      <c r="E549" s="12">
        <f t="shared" si="76"/>
        <v>1.084931506849315E-2</v>
      </c>
      <c r="F549">
        <f t="shared" si="79"/>
        <v>0</v>
      </c>
      <c r="G549">
        <f t="shared" si="80"/>
        <v>0</v>
      </c>
      <c r="H549">
        <f t="shared" si="74"/>
        <v>0</v>
      </c>
      <c r="I549">
        <f t="shared" si="81"/>
        <v>0</v>
      </c>
      <c r="J549" s="11" t="str">
        <f t="shared" si="75"/>
        <v>-</v>
      </c>
    </row>
    <row r="550" spans="1:10">
      <c r="A550" s="8">
        <v>54575</v>
      </c>
      <c r="B550">
        <f>SUMIF(利用履歴!$C$2:$C$48,"="&amp;定額コース支払!A550,利用履歴!$B$2:$B$48)</f>
        <v>0</v>
      </c>
      <c r="C550">
        <f t="shared" si="77"/>
        <v>0</v>
      </c>
      <c r="D550" s="9">
        <f t="shared" si="78"/>
        <v>31</v>
      </c>
      <c r="E550" s="12">
        <f t="shared" si="76"/>
        <v>1.1210958904109591E-2</v>
      </c>
      <c r="F550">
        <f t="shared" si="79"/>
        <v>0</v>
      </c>
      <c r="G550">
        <f t="shared" si="80"/>
        <v>0</v>
      </c>
      <c r="H550">
        <f t="shared" si="74"/>
        <v>0</v>
      </c>
      <c r="I550">
        <f t="shared" si="81"/>
        <v>0</v>
      </c>
      <c r="J550" s="11" t="str">
        <f t="shared" si="75"/>
        <v>-</v>
      </c>
    </row>
    <row r="551" spans="1:10">
      <c r="A551" s="8">
        <v>54605</v>
      </c>
      <c r="B551">
        <f>SUMIF(利用履歴!$C$2:$C$48,"="&amp;定額コース支払!A551,利用履歴!$B$2:$B$48)</f>
        <v>0</v>
      </c>
      <c r="C551">
        <f t="shared" si="77"/>
        <v>0</v>
      </c>
      <c r="D551" s="9">
        <f t="shared" si="78"/>
        <v>30</v>
      </c>
      <c r="E551" s="12">
        <f t="shared" si="76"/>
        <v>1.084931506849315E-2</v>
      </c>
      <c r="F551">
        <f t="shared" si="79"/>
        <v>0</v>
      </c>
      <c r="G551">
        <f t="shared" si="80"/>
        <v>0</v>
      </c>
      <c r="H551">
        <f t="shared" si="74"/>
        <v>0</v>
      </c>
      <c r="I551">
        <f t="shared" si="81"/>
        <v>0</v>
      </c>
      <c r="J551" s="11" t="str">
        <f t="shared" si="75"/>
        <v>-</v>
      </c>
    </row>
    <row r="552" spans="1:10">
      <c r="A552" s="8">
        <v>54636</v>
      </c>
      <c r="B552">
        <f>SUMIF(利用履歴!$C$2:$C$48,"="&amp;定額コース支払!A552,利用履歴!$B$2:$B$48)</f>
        <v>0</v>
      </c>
      <c r="C552">
        <f t="shared" si="77"/>
        <v>0</v>
      </c>
      <c r="D552" s="9">
        <f t="shared" si="78"/>
        <v>31</v>
      </c>
      <c r="E552" s="12">
        <f t="shared" si="76"/>
        <v>1.1210958904109591E-2</v>
      </c>
      <c r="F552">
        <f t="shared" si="79"/>
        <v>0</v>
      </c>
      <c r="G552">
        <f t="shared" si="80"/>
        <v>0</v>
      </c>
      <c r="H552">
        <f t="shared" si="74"/>
        <v>0</v>
      </c>
      <c r="I552">
        <f t="shared" si="81"/>
        <v>0</v>
      </c>
      <c r="J552" s="11" t="str">
        <f t="shared" si="75"/>
        <v>-</v>
      </c>
    </row>
    <row r="553" spans="1:10">
      <c r="A553" s="8">
        <v>54667</v>
      </c>
      <c r="B553">
        <f>SUMIF(利用履歴!$C$2:$C$48,"="&amp;定額コース支払!A553,利用履歴!$B$2:$B$48)</f>
        <v>0</v>
      </c>
      <c r="C553">
        <f t="shared" si="77"/>
        <v>0</v>
      </c>
      <c r="D553" s="9">
        <f t="shared" si="78"/>
        <v>31</v>
      </c>
      <c r="E553" s="12">
        <f t="shared" si="76"/>
        <v>1.1210958904109591E-2</v>
      </c>
      <c r="F553">
        <f t="shared" si="79"/>
        <v>0</v>
      </c>
      <c r="G553">
        <f t="shared" si="80"/>
        <v>0</v>
      </c>
      <c r="H553">
        <f t="shared" si="74"/>
        <v>0</v>
      </c>
      <c r="I553">
        <f t="shared" si="81"/>
        <v>0</v>
      </c>
      <c r="J553" s="11" t="str">
        <f t="shared" si="75"/>
        <v>-</v>
      </c>
    </row>
    <row r="554" spans="1:10">
      <c r="A554" s="8">
        <v>54697</v>
      </c>
      <c r="B554">
        <f>SUMIF(利用履歴!$C$2:$C$48,"="&amp;定額コース支払!A554,利用履歴!$B$2:$B$48)</f>
        <v>0</v>
      </c>
      <c r="C554">
        <f t="shared" si="77"/>
        <v>0</v>
      </c>
      <c r="D554" s="9">
        <f t="shared" si="78"/>
        <v>30</v>
      </c>
      <c r="E554" s="12">
        <f t="shared" si="76"/>
        <v>1.084931506849315E-2</v>
      </c>
      <c r="F554">
        <f t="shared" si="79"/>
        <v>0</v>
      </c>
      <c r="G554">
        <f t="shared" si="80"/>
        <v>0</v>
      </c>
      <c r="H554">
        <f t="shared" si="74"/>
        <v>0</v>
      </c>
      <c r="I554">
        <f t="shared" si="81"/>
        <v>0</v>
      </c>
      <c r="J554" s="11" t="str">
        <f t="shared" si="75"/>
        <v>-</v>
      </c>
    </row>
    <row r="555" spans="1:10">
      <c r="A555" s="8">
        <v>54728</v>
      </c>
      <c r="B555">
        <f>SUMIF(利用履歴!$C$2:$C$48,"="&amp;定額コース支払!A555,利用履歴!$B$2:$B$48)</f>
        <v>0</v>
      </c>
      <c r="C555">
        <f t="shared" si="77"/>
        <v>0</v>
      </c>
      <c r="D555" s="9">
        <f t="shared" si="78"/>
        <v>31</v>
      </c>
      <c r="E555" s="12">
        <f t="shared" si="76"/>
        <v>1.1210958904109591E-2</v>
      </c>
      <c r="F555">
        <f t="shared" si="79"/>
        <v>0</v>
      </c>
      <c r="G555">
        <f t="shared" si="80"/>
        <v>0</v>
      </c>
      <c r="H555">
        <f t="shared" si="74"/>
        <v>0</v>
      </c>
      <c r="I555">
        <f t="shared" si="81"/>
        <v>0</v>
      </c>
      <c r="J555" s="11" t="str">
        <f t="shared" si="75"/>
        <v>-</v>
      </c>
    </row>
    <row r="556" spans="1:10">
      <c r="A556" s="8">
        <v>54758</v>
      </c>
      <c r="B556">
        <f>SUMIF(利用履歴!$C$2:$C$48,"="&amp;定額コース支払!A556,利用履歴!$B$2:$B$48)</f>
        <v>0</v>
      </c>
      <c r="C556">
        <f t="shared" si="77"/>
        <v>0</v>
      </c>
      <c r="D556" s="9">
        <f t="shared" si="78"/>
        <v>30</v>
      </c>
      <c r="E556" s="12">
        <f t="shared" si="76"/>
        <v>1.084931506849315E-2</v>
      </c>
      <c r="F556">
        <f t="shared" si="79"/>
        <v>0</v>
      </c>
      <c r="G556">
        <f t="shared" si="80"/>
        <v>0</v>
      </c>
      <c r="H556">
        <f t="shared" si="74"/>
        <v>0</v>
      </c>
      <c r="I556">
        <f t="shared" si="81"/>
        <v>0</v>
      </c>
      <c r="J556" s="11" t="str">
        <f t="shared" si="75"/>
        <v>-</v>
      </c>
    </row>
    <row r="557" spans="1:10">
      <c r="A557" s="8">
        <v>54789</v>
      </c>
      <c r="B557">
        <f>SUMIF(利用履歴!$C$2:$C$48,"="&amp;定額コース支払!A557,利用履歴!$B$2:$B$48)</f>
        <v>0</v>
      </c>
      <c r="C557">
        <f t="shared" si="77"/>
        <v>0</v>
      </c>
      <c r="D557" s="9">
        <f t="shared" si="78"/>
        <v>31</v>
      </c>
      <c r="E557" s="12">
        <f t="shared" si="76"/>
        <v>1.1210958904109591E-2</v>
      </c>
      <c r="F557">
        <f t="shared" si="79"/>
        <v>0</v>
      </c>
      <c r="G557">
        <f t="shared" si="80"/>
        <v>0</v>
      </c>
      <c r="H557">
        <f t="shared" si="74"/>
        <v>0</v>
      </c>
      <c r="I557">
        <f t="shared" si="81"/>
        <v>0</v>
      </c>
      <c r="J557" s="11" t="str">
        <f t="shared" si="75"/>
        <v>-</v>
      </c>
    </row>
    <row r="558" spans="1:10">
      <c r="A558" s="8">
        <v>54820</v>
      </c>
      <c r="B558">
        <f>SUMIF(利用履歴!$C$2:$C$48,"="&amp;定額コース支払!A558,利用履歴!$B$2:$B$48)</f>
        <v>0</v>
      </c>
      <c r="C558">
        <f t="shared" si="77"/>
        <v>0</v>
      </c>
      <c r="D558" s="9">
        <f t="shared" si="78"/>
        <v>31</v>
      </c>
      <c r="E558" s="12">
        <f t="shared" si="76"/>
        <v>1.1210958904109591E-2</v>
      </c>
      <c r="F558">
        <f t="shared" si="79"/>
        <v>0</v>
      </c>
      <c r="G558">
        <f t="shared" si="80"/>
        <v>0</v>
      </c>
      <c r="H558">
        <f t="shared" si="74"/>
        <v>0</v>
      </c>
      <c r="I558">
        <f t="shared" si="81"/>
        <v>0</v>
      </c>
      <c r="J558" s="11" t="str">
        <f t="shared" si="75"/>
        <v>-</v>
      </c>
    </row>
    <row r="559" spans="1:10">
      <c r="A559" s="8">
        <v>54848</v>
      </c>
      <c r="B559">
        <f>SUMIF(利用履歴!$C$2:$C$48,"="&amp;定額コース支払!A559,利用履歴!$B$2:$B$48)</f>
        <v>0</v>
      </c>
      <c r="C559">
        <f t="shared" si="77"/>
        <v>0</v>
      </c>
      <c r="D559" s="9">
        <f t="shared" si="78"/>
        <v>28</v>
      </c>
      <c r="E559" s="12">
        <f t="shared" si="76"/>
        <v>1.0126027397260274E-2</v>
      </c>
      <c r="F559">
        <f t="shared" si="79"/>
        <v>0</v>
      </c>
      <c r="G559">
        <f t="shared" si="80"/>
        <v>0</v>
      </c>
      <c r="H559">
        <f t="shared" si="74"/>
        <v>0</v>
      </c>
      <c r="I559">
        <f t="shared" si="81"/>
        <v>0</v>
      </c>
      <c r="J559" s="11" t="str">
        <f t="shared" si="75"/>
        <v>-</v>
      </c>
    </row>
    <row r="560" spans="1:10">
      <c r="A560" s="8">
        <v>54879</v>
      </c>
      <c r="B560">
        <f>SUMIF(利用履歴!$C$2:$C$48,"="&amp;定額コース支払!A560,利用履歴!$B$2:$B$48)</f>
        <v>0</v>
      </c>
      <c r="C560">
        <f t="shared" si="77"/>
        <v>0</v>
      </c>
      <c r="D560" s="9">
        <f t="shared" si="78"/>
        <v>31</v>
      </c>
      <c r="E560" s="12">
        <f t="shared" si="76"/>
        <v>1.1210958904109591E-2</v>
      </c>
      <c r="F560">
        <f t="shared" si="79"/>
        <v>0</v>
      </c>
      <c r="G560">
        <f t="shared" si="80"/>
        <v>0</v>
      </c>
      <c r="H560">
        <f t="shared" si="74"/>
        <v>0</v>
      </c>
      <c r="I560">
        <f t="shared" si="81"/>
        <v>0</v>
      </c>
      <c r="J560" s="11" t="str">
        <f t="shared" si="75"/>
        <v>-</v>
      </c>
    </row>
    <row r="561" spans="1:10">
      <c r="A561" s="8">
        <v>54909</v>
      </c>
      <c r="B561">
        <f>SUMIF(利用履歴!$C$2:$C$48,"="&amp;定額コース支払!A561,利用履歴!$B$2:$B$48)</f>
        <v>0</v>
      </c>
      <c r="C561">
        <f t="shared" si="77"/>
        <v>0</v>
      </c>
      <c r="D561" s="9">
        <f t="shared" si="78"/>
        <v>30</v>
      </c>
      <c r="E561" s="12">
        <f t="shared" si="76"/>
        <v>1.084931506849315E-2</v>
      </c>
      <c r="F561">
        <f t="shared" si="79"/>
        <v>0</v>
      </c>
      <c r="G561">
        <f t="shared" si="80"/>
        <v>0</v>
      </c>
      <c r="H561">
        <f t="shared" si="74"/>
        <v>0</v>
      </c>
      <c r="I561">
        <f t="shared" si="81"/>
        <v>0</v>
      </c>
      <c r="J561" s="11" t="str">
        <f t="shared" si="75"/>
        <v>-</v>
      </c>
    </row>
    <row r="562" spans="1:10">
      <c r="A562" s="8">
        <v>54940</v>
      </c>
      <c r="B562">
        <f>SUMIF(利用履歴!$C$2:$C$48,"="&amp;定額コース支払!A562,利用履歴!$B$2:$B$48)</f>
        <v>0</v>
      </c>
      <c r="C562">
        <f t="shared" si="77"/>
        <v>0</v>
      </c>
      <c r="D562" s="9">
        <f t="shared" si="78"/>
        <v>31</v>
      </c>
      <c r="E562" s="12">
        <f t="shared" si="76"/>
        <v>1.1210958904109591E-2</v>
      </c>
      <c r="F562">
        <f t="shared" si="79"/>
        <v>0</v>
      </c>
      <c r="G562">
        <f t="shared" si="80"/>
        <v>0</v>
      </c>
      <c r="H562">
        <f t="shared" si="74"/>
        <v>0</v>
      </c>
      <c r="I562">
        <f t="shared" si="81"/>
        <v>0</v>
      </c>
      <c r="J562" s="11" t="str">
        <f t="shared" si="75"/>
        <v>-</v>
      </c>
    </row>
    <row r="563" spans="1:10">
      <c r="A563" s="8">
        <v>54970</v>
      </c>
      <c r="B563">
        <f>SUMIF(利用履歴!$C$2:$C$48,"="&amp;定額コース支払!A563,利用履歴!$B$2:$B$48)</f>
        <v>0</v>
      </c>
      <c r="C563">
        <f t="shared" si="77"/>
        <v>0</v>
      </c>
      <c r="D563" s="9">
        <f t="shared" si="78"/>
        <v>30</v>
      </c>
      <c r="E563" s="12">
        <f t="shared" si="76"/>
        <v>1.084931506849315E-2</v>
      </c>
      <c r="F563">
        <f t="shared" si="79"/>
        <v>0</v>
      </c>
      <c r="G563">
        <f t="shared" si="80"/>
        <v>0</v>
      </c>
      <c r="H563">
        <f t="shared" si="74"/>
        <v>0</v>
      </c>
      <c r="I563">
        <f t="shared" si="81"/>
        <v>0</v>
      </c>
      <c r="J563" s="11" t="str">
        <f t="shared" si="75"/>
        <v>-</v>
      </c>
    </row>
    <row r="564" spans="1:10">
      <c r="A564" s="8">
        <v>55001</v>
      </c>
      <c r="B564">
        <f>SUMIF(利用履歴!$C$2:$C$48,"="&amp;定額コース支払!A564,利用履歴!$B$2:$B$48)</f>
        <v>0</v>
      </c>
      <c r="C564">
        <f t="shared" si="77"/>
        <v>0</v>
      </c>
      <c r="D564" s="9">
        <f t="shared" si="78"/>
        <v>31</v>
      </c>
      <c r="E564" s="12">
        <f t="shared" si="76"/>
        <v>1.1210958904109591E-2</v>
      </c>
      <c r="F564">
        <f t="shared" si="79"/>
        <v>0</v>
      </c>
      <c r="G564">
        <f t="shared" si="80"/>
        <v>0</v>
      </c>
      <c r="H564">
        <f t="shared" si="74"/>
        <v>0</v>
      </c>
      <c r="I564">
        <f t="shared" si="81"/>
        <v>0</v>
      </c>
      <c r="J564" s="11" t="str">
        <f t="shared" si="75"/>
        <v>-</v>
      </c>
    </row>
    <row r="565" spans="1:10">
      <c r="A565" s="8">
        <v>55032</v>
      </c>
      <c r="B565">
        <f>SUMIF(利用履歴!$C$2:$C$48,"="&amp;定額コース支払!A565,利用履歴!$B$2:$B$48)</f>
        <v>0</v>
      </c>
      <c r="C565">
        <f t="shared" si="77"/>
        <v>0</v>
      </c>
      <c r="D565" s="9">
        <f t="shared" si="78"/>
        <v>31</v>
      </c>
      <c r="E565" s="12">
        <f t="shared" si="76"/>
        <v>1.1210958904109591E-2</v>
      </c>
      <c r="F565">
        <f t="shared" si="79"/>
        <v>0</v>
      </c>
      <c r="G565">
        <f t="shared" si="80"/>
        <v>0</v>
      </c>
      <c r="H565">
        <f t="shared" si="74"/>
        <v>0</v>
      </c>
      <c r="I565">
        <f t="shared" si="81"/>
        <v>0</v>
      </c>
      <c r="J565" s="11" t="str">
        <f t="shared" si="75"/>
        <v>-</v>
      </c>
    </row>
    <row r="566" spans="1:10">
      <c r="A566" s="8">
        <v>55062</v>
      </c>
      <c r="B566">
        <f>SUMIF(利用履歴!$C$2:$C$48,"="&amp;定額コース支払!A566,利用履歴!$B$2:$B$48)</f>
        <v>0</v>
      </c>
      <c r="C566">
        <f t="shared" si="77"/>
        <v>0</v>
      </c>
      <c r="D566" s="9">
        <f t="shared" si="78"/>
        <v>30</v>
      </c>
      <c r="E566" s="12">
        <f t="shared" si="76"/>
        <v>1.084931506849315E-2</v>
      </c>
      <c r="F566">
        <f t="shared" si="79"/>
        <v>0</v>
      </c>
      <c r="G566">
        <f t="shared" si="80"/>
        <v>0</v>
      </c>
      <c r="H566">
        <f t="shared" si="74"/>
        <v>0</v>
      </c>
      <c r="I566">
        <f t="shared" si="81"/>
        <v>0</v>
      </c>
      <c r="J566" s="11" t="str">
        <f t="shared" si="75"/>
        <v>-</v>
      </c>
    </row>
    <row r="567" spans="1:10">
      <c r="A567" s="8">
        <v>55093</v>
      </c>
      <c r="B567">
        <f>SUMIF(利用履歴!$C$2:$C$48,"="&amp;定額コース支払!A567,利用履歴!$B$2:$B$48)</f>
        <v>0</v>
      </c>
      <c r="C567">
        <f t="shared" si="77"/>
        <v>0</v>
      </c>
      <c r="D567" s="9">
        <f t="shared" si="78"/>
        <v>31</v>
      </c>
      <c r="E567" s="12">
        <f t="shared" si="76"/>
        <v>1.1210958904109591E-2</v>
      </c>
      <c r="F567">
        <f t="shared" si="79"/>
        <v>0</v>
      </c>
      <c r="G567">
        <f t="shared" si="80"/>
        <v>0</v>
      </c>
      <c r="H567">
        <f t="shared" si="74"/>
        <v>0</v>
      </c>
      <c r="I567">
        <f t="shared" si="81"/>
        <v>0</v>
      </c>
      <c r="J567" s="11" t="str">
        <f t="shared" si="75"/>
        <v>-</v>
      </c>
    </row>
    <row r="568" spans="1:10">
      <c r="A568" s="8">
        <v>55123</v>
      </c>
      <c r="B568">
        <f>SUMIF(利用履歴!$C$2:$C$48,"="&amp;定額コース支払!A568,利用履歴!$B$2:$B$48)</f>
        <v>0</v>
      </c>
      <c r="C568">
        <f t="shared" si="77"/>
        <v>0</v>
      </c>
      <c r="D568" s="9">
        <f t="shared" si="78"/>
        <v>30</v>
      </c>
      <c r="E568" s="12">
        <f t="shared" si="76"/>
        <v>1.084931506849315E-2</v>
      </c>
      <c r="F568">
        <f t="shared" si="79"/>
        <v>0</v>
      </c>
      <c r="G568">
        <f t="shared" si="80"/>
        <v>0</v>
      </c>
      <c r="H568">
        <f t="shared" si="74"/>
        <v>0</v>
      </c>
      <c r="I568">
        <f t="shared" si="81"/>
        <v>0</v>
      </c>
      <c r="J568" s="11" t="str">
        <f t="shared" si="75"/>
        <v>-</v>
      </c>
    </row>
    <row r="569" spans="1:10">
      <c r="A569" s="8"/>
      <c r="D569" s="9"/>
      <c r="E569" s="12"/>
    </row>
    <row r="570" spans="1:10">
      <c r="A570" s="8"/>
      <c r="D570" s="9"/>
      <c r="E570" s="12"/>
    </row>
    <row r="571" spans="1:10">
      <c r="A571" s="8"/>
      <c r="D571" s="9"/>
      <c r="E571" s="12"/>
    </row>
    <row r="572" spans="1:10">
      <c r="A572" s="8"/>
      <c r="D572" s="9"/>
      <c r="E572" s="12"/>
    </row>
    <row r="573" spans="1:10">
      <c r="A573" s="8"/>
      <c r="D573" s="9"/>
      <c r="E573" s="12"/>
    </row>
    <row r="574" spans="1:10">
      <c r="A574" s="8"/>
      <c r="D574" s="9"/>
      <c r="E574" s="12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4"/>
  <sheetViews>
    <sheetView workbookViewId="0">
      <selection activeCell="K18" sqref="K18"/>
    </sheetView>
  </sheetViews>
  <sheetFormatPr defaultRowHeight="13.5"/>
  <cols>
    <col min="1" max="1" width="11.375" bestFit="1" customWidth="1"/>
    <col min="3" max="3" width="11" bestFit="1" customWidth="1"/>
    <col min="5" max="5" width="11.875" customWidth="1"/>
    <col min="6" max="7" width="11" bestFit="1" customWidth="1"/>
    <col min="9" max="9" width="11" bestFit="1" customWidth="1"/>
  </cols>
  <sheetData>
    <row r="1" spans="1:11">
      <c r="A1" t="s">
        <v>21</v>
      </c>
      <c r="B1" s="10">
        <v>0.13200000000000001</v>
      </c>
      <c r="C1" s="10"/>
      <c r="D1" t="s">
        <v>26</v>
      </c>
      <c r="E1">
        <f>SUM(B5:B568)</f>
        <v>527230</v>
      </c>
      <c r="G1" t="s">
        <v>28</v>
      </c>
      <c r="H1">
        <f>E2/E1</f>
        <v>0</v>
      </c>
    </row>
    <row r="2" spans="1:11">
      <c r="D2" t="s">
        <v>27</v>
      </c>
      <c r="E2">
        <f>SUM(H5:H568)</f>
        <v>0</v>
      </c>
      <c r="J2" t="s">
        <v>16</v>
      </c>
    </row>
    <row r="4" spans="1:11" ht="14.25" thickBot="1">
      <c r="A4" t="s">
        <v>14</v>
      </c>
      <c r="B4" t="s">
        <v>15</v>
      </c>
      <c r="C4" t="s">
        <v>22</v>
      </c>
      <c r="D4" t="s">
        <v>19</v>
      </c>
      <c r="E4" t="s">
        <v>20</v>
      </c>
      <c r="F4" t="s">
        <v>23</v>
      </c>
      <c r="G4" t="s">
        <v>24</v>
      </c>
      <c r="H4" t="s">
        <v>2</v>
      </c>
      <c r="I4" t="s">
        <v>25</v>
      </c>
      <c r="J4" t="s">
        <v>30</v>
      </c>
    </row>
    <row r="5" spans="1:11">
      <c r="A5" s="8">
        <v>37987</v>
      </c>
      <c r="B5">
        <f>SUMIF(利用履歴!$C$2:$C$48,"="&amp;定額コース支払!A5,利用履歴!$B$2:$B$48)</f>
        <v>30130</v>
      </c>
      <c r="C5">
        <v>0</v>
      </c>
      <c r="D5">
        <v>0</v>
      </c>
      <c r="E5" s="12">
        <f>$B$1*D5/365</f>
        <v>0</v>
      </c>
      <c r="F5">
        <f>INT(E5*C5)</f>
        <v>0</v>
      </c>
      <c r="G5">
        <f>F5+C5</f>
        <v>0</v>
      </c>
      <c r="H5" s="13"/>
      <c r="I5">
        <f>G5-H5</f>
        <v>0</v>
      </c>
      <c r="J5" s="11" t="str">
        <f>IF(H5=0,"-",F5/H5)</f>
        <v>-</v>
      </c>
    </row>
    <row r="6" spans="1:11">
      <c r="A6" s="8">
        <v>38018</v>
      </c>
      <c r="B6">
        <f>SUMIF(利用履歴!$C$2:$C$48,"="&amp;定額コース支払!A6,利用履歴!$B$2:$B$48)</f>
        <v>11550</v>
      </c>
      <c r="C6">
        <f>B5+I5</f>
        <v>30130</v>
      </c>
      <c r="D6" s="9">
        <f t="shared" ref="D6:D70" si="0">A6-A5</f>
        <v>31</v>
      </c>
      <c r="E6" s="12">
        <f>$B$1*D6/365</f>
        <v>1.1210958904109591E-2</v>
      </c>
      <c r="F6">
        <f>INT(E6*C6)</f>
        <v>337</v>
      </c>
      <c r="G6">
        <f>F6+C6</f>
        <v>30467</v>
      </c>
      <c r="H6" s="14"/>
      <c r="I6">
        <f>G6-H6</f>
        <v>30467</v>
      </c>
      <c r="J6" s="11" t="str">
        <f t="shared" ref="J6:J69" si="1">IF(H6=0,"-",F6/H6)</f>
        <v>-</v>
      </c>
    </row>
    <row r="7" spans="1:11">
      <c r="A7" s="8">
        <v>38047</v>
      </c>
      <c r="B7">
        <f>SUMIF(利用履歴!$C$2:$C$48,"="&amp;定額コース支払!A7,利用履歴!$B$2:$B$48)</f>
        <v>25270</v>
      </c>
      <c r="C7">
        <f t="shared" ref="C7:C70" si="2">B6+I6</f>
        <v>42017</v>
      </c>
      <c r="D7" s="9">
        <f t="shared" si="0"/>
        <v>29</v>
      </c>
      <c r="E7" s="12">
        <f t="shared" ref="E7:E70" si="3">$B$1*D7/365</f>
        <v>1.0487671232876713E-2</v>
      </c>
      <c r="F7">
        <f t="shared" ref="F7:F70" si="4">INT(E7*C7)</f>
        <v>440</v>
      </c>
      <c r="G7">
        <f t="shared" ref="G7:G70" si="5">F7+C7</f>
        <v>42457</v>
      </c>
      <c r="H7" s="14"/>
      <c r="I7">
        <f t="shared" ref="I7:I70" si="6">G7-H7</f>
        <v>42457</v>
      </c>
      <c r="J7" s="11" t="str">
        <f t="shared" si="1"/>
        <v>-</v>
      </c>
    </row>
    <row r="8" spans="1:11">
      <c r="A8" s="8">
        <v>38078</v>
      </c>
      <c r="B8">
        <f>SUMIF(利用履歴!$C$2:$C$48,"="&amp;定額コース支払!A8,利用履歴!$B$2:$B$48)</f>
        <v>0</v>
      </c>
      <c r="C8">
        <f t="shared" si="2"/>
        <v>67727</v>
      </c>
      <c r="D8" s="9">
        <f t="shared" si="0"/>
        <v>31</v>
      </c>
      <c r="E8" s="12">
        <f t="shared" si="3"/>
        <v>1.1210958904109591E-2</v>
      </c>
      <c r="F8">
        <f t="shared" si="4"/>
        <v>759</v>
      </c>
      <c r="G8">
        <f t="shared" si="5"/>
        <v>68486</v>
      </c>
      <c r="H8" s="14"/>
      <c r="I8">
        <f t="shared" si="6"/>
        <v>68486</v>
      </c>
      <c r="J8" s="11" t="str">
        <f t="shared" si="1"/>
        <v>-</v>
      </c>
      <c r="K8" t="s">
        <v>16</v>
      </c>
    </row>
    <row r="9" spans="1:11">
      <c r="A9" s="8">
        <v>38108</v>
      </c>
      <c r="B9">
        <f>SUMIF(利用履歴!$C$2:$C$48,"="&amp;定額コース支払!A9,利用履歴!$B$2:$B$48)</f>
        <v>37310</v>
      </c>
      <c r="C9">
        <f t="shared" si="2"/>
        <v>68486</v>
      </c>
      <c r="D9" s="9">
        <f t="shared" si="0"/>
        <v>30</v>
      </c>
      <c r="E9" s="12">
        <f t="shared" si="3"/>
        <v>1.084931506849315E-2</v>
      </c>
      <c r="F9">
        <f t="shared" si="4"/>
        <v>743</v>
      </c>
      <c r="G9">
        <f t="shared" si="5"/>
        <v>69229</v>
      </c>
      <c r="H9" s="14"/>
      <c r="I9">
        <f t="shared" si="6"/>
        <v>69229</v>
      </c>
      <c r="J9" s="11" t="str">
        <f t="shared" si="1"/>
        <v>-</v>
      </c>
    </row>
    <row r="10" spans="1:11">
      <c r="A10" s="8">
        <v>38139</v>
      </c>
      <c r="B10">
        <f>SUMIF(利用履歴!$C$2:$C$48,"="&amp;定額コース支払!A10,利用履歴!$B$2:$B$48)</f>
        <v>0</v>
      </c>
      <c r="C10">
        <f t="shared" si="2"/>
        <v>106539</v>
      </c>
      <c r="D10" s="9">
        <f t="shared" si="0"/>
        <v>31</v>
      </c>
      <c r="E10" s="12">
        <f t="shared" si="3"/>
        <v>1.1210958904109591E-2</v>
      </c>
      <c r="F10">
        <f t="shared" si="4"/>
        <v>1194</v>
      </c>
      <c r="G10">
        <f t="shared" si="5"/>
        <v>107733</v>
      </c>
      <c r="H10" s="14"/>
      <c r="I10">
        <f t="shared" si="6"/>
        <v>107733</v>
      </c>
      <c r="J10" s="11" t="str">
        <f t="shared" si="1"/>
        <v>-</v>
      </c>
    </row>
    <row r="11" spans="1:11">
      <c r="A11" s="8">
        <v>38169</v>
      </c>
      <c r="B11">
        <f>SUMIF(利用履歴!$C$2:$C$48,"="&amp;定額コース支払!A11,利用履歴!$B$2:$B$48)</f>
        <v>39140</v>
      </c>
      <c r="C11">
        <f t="shared" si="2"/>
        <v>107733</v>
      </c>
      <c r="D11" s="9">
        <f t="shared" si="0"/>
        <v>30</v>
      </c>
      <c r="E11" s="12">
        <f t="shared" si="3"/>
        <v>1.084931506849315E-2</v>
      </c>
      <c r="F11">
        <f t="shared" si="4"/>
        <v>1168</v>
      </c>
      <c r="G11">
        <f t="shared" si="5"/>
        <v>108901</v>
      </c>
      <c r="H11" s="14"/>
      <c r="I11">
        <f t="shared" si="6"/>
        <v>108901</v>
      </c>
      <c r="J11" s="11" t="str">
        <f t="shared" si="1"/>
        <v>-</v>
      </c>
    </row>
    <row r="12" spans="1:11">
      <c r="A12" s="8">
        <v>38200</v>
      </c>
      <c r="B12">
        <f>SUMIF(利用履歴!$C$2:$C$48,"="&amp;定額コース支払!A12,利用履歴!$B$2:$B$48)</f>
        <v>0</v>
      </c>
      <c r="C12">
        <f t="shared" si="2"/>
        <v>148041</v>
      </c>
      <c r="D12" s="9">
        <f t="shared" si="0"/>
        <v>31</v>
      </c>
      <c r="E12" s="12">
        <f t="shared" si="3"/>
        <v>1.1210958904109591E-2</v>
      </c>
      <c r="F12">
        <f t="shared" si="4"/>
        <v>1659</v>
      </c>
      <c r="G12">
        <f t="shared" si="5"/>
        <v>149700</v>
      </c>
      <c r="H12" s="14"/>
      <c r="I12">
        <f t="shared" si="6"/>
        <v>149700</v>
      </c>
      <c r="J12" s="11" t="str">
        <f t="shared" si="1"/>
        <v>-</v>
      </c>
      <c r="K12" t="s">
        <v>16</v>
      </c>
    </row>
    <row r="13" spans="1:11">
      <c r="A13" s="8">
        <v>38231</v>
      </c>
      <c r="B13">
        <f>SUMIF(利用履歴!$C$2:$C$48,"="&amp;定額コース支払!A13,利用履歴!$B$2:$B$48)</f>
        <v>6720</v>
      </c>
      <c r="C13">
        <f t="shared" si="2"/>
        <v>149700</v>
      </c>
      <c r="D13" s="9">
        <f t="shared" si="0"/>
        <v>31</v>
      </c>
      <c r="E13" s="12">
        <f t="shared" si="3"/>
        <v>1.1210958904109591E-2</v>
      </c>
      <c r="F13">
        <f t="shared" si="4"/>
        <v>1678</v>
      </c>
      <c r="G13">
        <f t="shared" si="5"/>
        <v>151378</v>
      </c>
      <c r="H13" s="14"/>
      <c r="I13">
        <f t="shared" si="6"/>
        <v>151378</v>
      </c>
      <c r="J13" s="11" t="str">
        <f t="shared" si="1"/>
        <v>-</v>
      </c>
    </row>
    <row r="14" spans="1:11">
      <c r="A14" s="8">
        <v>38261</v>
      </c>
      <c r="B14">
        <f>SUMIF(利用履歴!$C$2:$C$48,"="&amp;定額コース支払!A14,利用履歴!$B$2:$B$48)</f>
        <v>33780</v>
      </c>
      <c r="C14">
        <f t="shared" si="2"/>
        <v>158098</v>
      </c>
      <c r="D14" s="9">
        <f t="shared" si="0"/>
        <v>30</v>
      </c>
      <c r="E14" s="12">
        <f t="shared" si="3"/>
        <v>1.084931506849315E-2</v>
      </c>
      <c r="F14">
        <f t="shared" si="4"/>
        <v>1715</v>
      </c>
      <c r="G14">
        <f t="shared" si="5"/>
        <v>159813</v>
      </c>
      <c r="H14" s="14"/>
      <c r="I14">
        <f t="shared" si="6"/>
        <v>159813</v>
      </c>
      <c r="J14" s="11" t="str">
        <f t="shared" si="1"/>
        <v>-</v>
      </c>
    </row>
    <row r="15" spans="1:11">
      <c r="A15" s="8">
        <v>38292</v>
      </c>
      <c r="B15">
        <f>SUMIF(利用履歴!$C$2:$C$48,"="&amp;定額コース支払!A15,利用履歴!$B$2:$B$48)</f>
        <v>11770</v>
      </c>
      <c r="C15">
        <f t="shared" si="2"/>
        <v>193593</v>
      </c>
      <c r="D15" s="9">
        <f t="shared" si="0"/>
        <v>31</v>
      </c>
      <c r="E15" s="12">
        <f t="shared" si="3"/>
        <v>1.1210958904109591E-2</v>
      </c>
      <c r="F15">
        <f t="shared" si="4"/>
        <v>2170</v>
      </c>
      <c r="G15">
        <f t="shared" si="5"/>
        <v>195763</v>
      </c>
      <c r="H15" s="14"/>
      <c r="I15">
        <f t="shared" si="6"/>
        <v>195763</v>
      </c>
      <c r="J15" s="11" t="str">
        <f t="shared" si="1"/>
        <v>-</v>
      </c>
      <c r="K15" t="s">
        <v>16</v>
      </c>
    </row>
    <row r="16" spans="1:11">
      <c r="A16" s="8">
        <v>38322</v>
      </c>
      <c r="B16">
        <f>SUMIF(利用履歴!$C$2:$C$48,"="&amp;定額コース支払!A16,利用履歴!$B$2:$B$48)</f>
        <v>7950</v>
      </c>
      <c r="C16">
        <f t="shared" si="2"/>
        <v>207533</v>
      </c>
      <c r="D16" s="9">
        <f t="shared" si="0"/>
        <v>30</v>
      </c>
      <c r="E16" s="12">
        <f t="shared" si="3"/>
        <v>1.084931506849315E-2</v>
      </c>
      <c r="F16">
        <f t="shared" si="4"/>
        <v>2251</v>
      </c>
      <c r="G16">
        <f t="shared" si="5"/>
        <v>209784</v>
      </c>
      <c r="H16" s="14"/>
      <c r="I16">
        <f t="shared" si="6"/>
        <v>209784</v>
      </c>
      <c r="J16" s="11" t="str">
        <f t="shared" si="1"/>
        <v>-</v>
      </c>
      <c r="K16" t="s">
        <v>16</v>
      </c>
    </row>
    <row r="17" spans="1:11">
      <c r="A17" s="8">
        <v>38353</v>
      </c>
      <c r="B17">
        <f>SUMIF(利用履歴!$C$2:$C$48,"="&amp;定額コース支払!A17,利用履歴!$B$2:$B$48)</f>
        <v>12500</v>
      </c>
      <c r="C17">
        <f t="shared" si="2"/>
        <v>217734</v>
      </c>
      <c r="D17" s="9">
        <f t="shared" si="0"/>
        <v>31</v>
      </c>
      <c r="E17" s="12">
        <f t="shared" si="3"/>
        <v>1.1210958904109591E-2</v>
      </c>
      <c r="F17">
        <f t="shared" si="4"/>
        <v>2441</v>
      </c>
      <c r="G17">
        <f t="shared" si="5"/>
        <v>220175</v>
      </c>
      <c r="H17" s="14"/>
      <c r="I17">
        <f t="shared" si="6"/>
        <v>220175</v>
      </c>
      <c r="J17" s="11" t="str">
        <f t="shared" si="1"/>
        <v>-</v>
      </c>
    </row>
    <row r="18" spans="1:11">
      <c r="A18" s="8">
        <v>38384</v>
      </c>
      <c r="B18">
        <f>SUMIF(利用履歴!$C$2:$C$48,"="&amp;定額コース支払!A18,利用履歴!$B$2:$B$48)</f>
        <v>8270</v>
      </c>
      <c r="C18">
        <f t="shared" si="2"/>
        <v>232675</v>
      </c>
      <c r="D18" s="9">
        <f t="shared" si="0"/>
        <v>31</v>
      </c>
      <c r="E18" s="12">
        <f t="shared" si="3"/>
        <v>1.1210958904109591E-2</v>
      </c>
      <c r="F18">
        <f t="shared" si="4"/>
        <v>2608</v>
      </c>
      <c r="G18">
        <f t="shared" si="5"/>
        <v>235283</v>
      </c>
      <c r="H18" s="14"/>
      <c r="I18">
        <f t="shared" si="6"/>
        <v>235283</v>
      </c>
      <c r="J18" s="11" t="str">
        <f t="shared" si="1"/>
        <v>-</v>
      </c>
    </row>
    <row r="19" spans="1:11">
      <c r="A19" s="8">
        <v>38412</v>
      </c>
      <c r="B19">
        <f>SUMIF(利用履歴!$C$2:$C$48,"="&amp;定額コース支払!A19,利用履歴!$B$2:$B$48)</f>
        <v>19300</v>
      </c>
      <c r="C19">
        <f t="shared" si="2"/>
        <v>243553</v>
      </c>
      <c r="D19" s="9">
        <f t="shared" si="0"/>
        <v>28</v>
      </c>
      <c r="E19" s="12">
        <f t="shared" si="3"/>
        <v>1.0126027397260274E-2</v>
      </c>
      <c r="F19">
        <f t="shared" si="4"/>
        <v>2466</v>
      </c>
      <c r="G19">
        <f t="shared" si="5"/>
        <v>246019</v>
      </c>
      <c r="H19" s="14"/>
      <c r="I19">
        <f t="shared" si="6"/>
        <v>246019</v>
      </c>
      <c r="J19" s="11" t="str">
        <f t="shared" si="1"/>
        <v>-</v>
      </c>
    </row>
    <row r="20" spans="1:11">
      <c r="A20" s="8">
        <v>38443</v>
      </c>
      <c r="B20">
        <f>SUMIF(利用履歴!$C$2:$C$48,"="&amp;定額コース支払!A20,利用履歴!$B$2:$B$48)</f>
        <v>7290</v>
      </c>
      <c r="C20">
        <f t="shared" si="2"/>
        <v>265319</v>
      </c>
      <c r="D20" s="9">
        <f t="shared" si="0"/>
        <v>31</v>
      </c>
      <c r="E20" s="12">
        <f t="shared" si="3"/>
        <v>1.1210958904109591E-2</v>
      </c>
      <c r="F20">
        <f t="shared" si="4"/>
        <v>2974</v>
      </c>
      <c r="G20">
        <f t="shared" si="5"/>
        <v>268293</v>
      </c>
      <c r="H20" s="14"/>
      <c r="I20">
        <f t="shared" si="6"/>
        <v>268293</v>
      </c>
      <c r="J20" s="11" t="str">
        <f t="shared" si="1"/>
        <v>-</v>
      </c>
    </row>
    <row r="21" spans="1:11">
      <c r="A21" s="8">
        <v>38473</v>
      </c>
      <c r="B21">
        <f>SUMIF(利用履歴!$C$2:$C$48,"="&amp;定額コース支払!A21,利用履歴!$B$2:$B$48)</f>
        <v>21700</v>
      </c>
      <c r="C21">
        <f t="shared" si="2"/>
        <v>275583</v>
      </c>
      <c r="D21" s="9">
        <f t="shared" si="0"/>
        <v>30</v>
      </c>
      <c r="E21" s="12">
        <f t="shared" si="3"/>
        <v>1.084931506849315E-2</v>
      </c>
      <c r="F21">
        <f t="shared" si="4"/>
        <v>2989</v>
      </c>
      <c r="G21">
        <f t="shared" si="5"/>
        <v>278572</v>
      </c>
      <c r="H21" s="14"/>
      <c r="I21">
        <f t="shared" si="6"/>
        <v>278572</v>
      </c>
      <c r="J21" s="11" t="str">
        <f t="shared" si="1"/>
        <v>-</v>
      </c>
    </row>
    <row r="22" spans="1:11">
      <c r="A22" s="8">
        <v>38504</v>
      </c>
      <c r="B22">
        <f>SUMIF(利用履歴!$C$2:$C$48,"="&amp;定額コース支払!A22,利用履歴!$B$2:$B$48)</f>
        <v>0</v>
      </c>
      <c r="C22">
        <f t="shared" si="2"/>
        <v>300272</v>
      </c>
      <c r="D22" s="9">
        <f t="shared" si="0"/>
        <v>31</v>
      </c>
      <c r="E22" s="12">
        <f t="shared" si="3"/>
        <v>1.1210958904109591E-2</v>
      </c>
      <c r="F22">
        <f t="shared" si="4"/>
        <v>3366</v>
      </c>
      <c r="G22">
        <f t="shared" si="5"/>
        <v>303638</v>
      </c>
      <c r="H22" s="14"/>
      <c r="I22">
        <f t="shared" si="6"/>
        <v>303638</v>
      </c>
      <c r="J22" s="11" t="str">
        <f t="shared" si="1"/>
        <v>-</v>
      </c>
    </row>
    <row r="23" spans="1:11">
      <c r="A23" s="8">
        <v>38534</v>
      </c>
      <c r="B23">
        <f>SUMIF(利用履歴!$C$2:$C$48,"="&amp;定額コース支払!A23,利用履歴!$B$2:$B$48)</f>
        <v>9820</v>
      </c>
      <c r="C23">
        <f t="shared" si="2"/>
        <v>303638</v>
      </c>
      <c r="D23" s="9">
        <f t="shared" si="0"/>
        <v>30</v>
      </c>
      <c r="E23" s="12">
        <f t="shared" si="3"/>
        <v>1.084931506849315E-2</v>
      </c>
      <c r="F23">
        <f t="shared" si="4"/>
        <v>3294</v>
      </c>
      <c r="G23">
        <f t="shared" si="5"/>
        <v>306932</v>
      </c>
      <c r="H23" s="14"/>
      <c r="I23">
        <f t="shared" si="6"/>
        <v>306932</v>
      </c>
      <c r="J23" s="11" t="str">
        <f t="shared" si="1"/>
        <v>-</v>
      </c>
    </row>
    <row r="24" spans="1:11">
      <c r="A24" s="8">
        <v>38565</v>
      </c>
      <c r="B24">
        <f>SUMIF(利用履歴!$C$2:$C$48,"="&amp;定額コース支払!A24,利用履歴!$B$2:$B$48)</f>
        <v>21080</v>
      </c>
      <c r="C24">
        <f t="shared" si="2"/>
        <v>316752</v>
      </c>
      <c r="D24" s="9">
        <f t="shared" si="0"/>
        <v>31</v>
      </c>
      <c r="E24" s="12">
        <f t="shared" si="3"/>
        <v>1.1210958904109591E-2</v>
      </c>
      <c r="F24">
        <f t="shared" si="4"/>
        <v>3551</v>
      </c>
      <c r="G24">
        <f t="shared" si="5"/>
        <v>320303</v>
      </c>
      <c r="H24" s="14"/>
      <c r="I24">
        <f t="shared" si="6"/>
        <v>320303</v>
      </c>
      <c r="J24" s="11" t="str">
        <f t="shared" si="1"/>
        <v>-</v>
      </c>
      <c r="K24" t="s">
        <v>16</v>
      </c>
    </row>
    <row r="25" spans="1:11">
      <c r="A25" s="8">
        <v>38596</v>
      </c>
      <c r="B25">
        <f>SUMIF(利用履歴!$C$2:$C$48,"="&amp;定額コース支払!A25,利用履歴!$B$2:$B$48)</f>
        <v>28370</v>
      </c>
      <c r="C25">
        <f t="shared" si="2"/>
        <v>341383</v>
      </c>
      <c r="D25" s="9">
        <f t="shared" si="0"/>
        <v>31</v>
      </c>
      <c r="E25" s="12">
        <f t="shared" si="3"/>
        <v>1.1210958904109591E-2</v>
      </c>
      <c r="F25">
        <f t="shared" si="4"/>
        <v>3827</v>
      </c>
      <c r="G25">
        <f t="shared" si="5"/>
        <v>345210</v>
      </c>
      <c r="H25" s="14"/>
      <c r="I25">
        <f t="shared" si="6"/>
        <v>345210</v>
      </c>
      <c r="J25" s="11" t="str">
        <f t="shared" si="1"/>
        <v>-</v>
      </c>
    </row>
    <row r="26" spans="1:11">
      <c r="A26" s="8">
        <v>38626</v>
      </c>
      <c r="B26">
        <f>SUMIF(利用履歴!$C$2:$C$48,"="&amp;定額コース支払!A26,利用履歴!$B$2:$B$48)</f>
        <v>0</v>
      </c>
      <c r="C26">
        <f t="shared" si="2"/>
        <v>373580</v>
      </c>
      <c r="D26" s="9">
        <f t="shared" si="0"/>
        <v>30</v>
      </c>
      <c r="E26" s="12">
        <f t="shared" si="3"/>
        <v>1.084931506849315E-2</v>
      </c>
      <c r="F26">
        <f t="shared" si="4"/>
        <v>4053</v>
      </c>
      <c r="G26">
        <f t="shared" si="5"/>
        <v>377633</v>
      </c>
      <c r="H26" s="14"/>
      <c r="I26">
        <f t="shared" si="6"/>
        <v>377633</v>
      </c>
      <c r="J26" s="11" t="str">
        <f t="shared" si="1"/>
        <v>-</v>
      </c>
    </row>
    <row r="27" spans="1:11">
      <c r="A27" s="8">
        <v>38657</v>
      </c>
      <c r="B27">
        <f>SUMIF(利用履歴!$C$2:$C$48,"="&amp;定額コース支払!A27,利用履歴!$B$2:$B$48)</f>
        <v>15300</v>
      </c>
      <c r="C27">
        <f t="shared" si="2"/>
        <v>377633</v>
      </c>
      <c r="D27" s="9">
        <f t="shared" si="0"/>
        <v>31</v>
      </c>
      <c r="E27" s="12">
        <f t="shared" si="3"/>
        <v>1.1210958904109591E-2</v>
      </c>
      <c r="F27">
        <f t="shared" si="4"/>
        <v>4233</v>
      </c>
      <c r="G27">
        <f t="shared" si="5"/>
        <v>381866</v>
      </c>
      <c r="H27" s="14"/>
      <c r="I27">
        <f t="shared" si="6"/>
        <v>381866</v>
      </c>
      <c r="J27" s="11" t="str">
        <f t="shared" si="1"/>
        <v>-</v>
      </c>
    </row>
    <row r="28" spans="1:11">
      <c r="A28" s="8">
        <v>38687</v>
      </c>
      <c r="B28">
        <f>SUMIF(利用履歴!$C$2:$C$48,"="&amp;定額コース支払!A28,利用履歴!$B$2:$B$48)</f>
        <v>7820</v>
      </c>
      <c r="C28">
        <f t="shared" si="2"/>
        <v>397166</v>
      </c>
      <c r="D28" s="9">
        <f t="shared" si="0"/>
        <v>30</v>
      </c>
      <c r="E28" s="12">
        <f t="shared" si="3"/>
        <v>1.084931506849315E-2</v>
      </c>
      <c r="F28">
        <f t="shared" si="4"/>
        <v>4308</v>
      </c>
      <c r="G28">
        <f t="shared" si="5"/>
        <v>401474</v>
      </c>
      <c r="H28" s="14"/>
      <c r="I28">
        <f t="shared" si="6"/>
        <v>401474</v>
      </c>
      <c r="J28" s="11" t="str">
        <f t="shared" si="1"/>
        <v>-</v>
      </c>
    </row>
    <row r="29" spans="1:11">
      <c r="A29" s="8">
        <v>38718</v>
      </c>
      <c r="B29">
        <f>SUMIF(利用履歴!$C$2:$C$48,"="&amp;定額コース支払!A29,利用履歴!$B$2:$B$48)</f>
        <v>20330</v>
      </c>
      <c r="C29">
        <f t="shared" si="2"/>
        <v>409294</v>
      </c>
      <c r="D29" s="9">
        <f t="shared" si="0"/>
        <v>31</v>
      </c>
      <c r="E29" s="12">
        <f t="shared" si="3"/>
        <v>1.1210958904109591E-2</v>
      </c>
      <c r="F29">
        <f t="shared" si="4"/>
        <v>4588</v>
      </c>
      <c r="G29">
        <f t="shared" si="5"/>
        <v>413882</v>
      </c>
      <c r="H29" s="14"/>
      <c r="I29">
        <f t="shared" si="6"/>
        <v>413882</v>
      </c>
      <c r="J29" s="11" t="str">
        <f t="shared" si="1"/>
        <v>-</v>
      </c>
    </row>
    <row r="30" spans="1:11">
      <c r="A30" s="8">
        <v>38749</v>
      </c>
      <c r="B30">
        <f>SUMIF(利用履歴!$C$2:$C$48,"="&amp;定額コース支払!A30,利用履歴!$B$2:$B$48)</f>
        <v>11420</v>
      </c>
      <c r="C30">
        <f t="shared" si="2"/>
        <v>434212</v>
      </c>
      <c r="D30" s="9">
        <f t="shared" si="0"/>
        <v>31</v>
      </c>
      <c r="E30" s="12">
        <f t="shared" si="3"/>
        <v>1.1210958904109591E-2</v>
      </c>
      <c r="F30">
        <f t="shared" si="4"/>
        <v>4867</v>
      </c>
      <c r="G30">
        <f t="shared" si="5"/>
        <v>439079</v>
      </c>
      <c r="H30" s="14"/>
      <c r="I30">
        <f t="shared" si="6"/>
        <v>439079</v>
      </c>
      <c r="J30" s="11" t="str">
        <f t="shared" si="1"/>
        <v>-</v>
      </c>
    </row>
    <row r="31" spans="1:11">
      <c r="A31" s="8">
        <v>38777</v>
      </c>
      <c r="B31">
        <f>SUMIF(利用履歴!$C$2:$C$48,"="&amp;定額コース支払!A31,利用履歴!$B$2:$B$48)</f>
        <v>7390</v>
      </c>
      <c r="C31">
        <f t="shared" si="2"/>
        <v>450499</v>
      </c>
      <c r="D31" s="9">
        <f t="shared" si="0"/>
        <v>28</v>
      </c>
      <c r="E31" s="12">
        <f t="shared" si="3"/>
        <v>1.0126027397260274E-2</v>
      </c>
      <c r="F31">
        <f t="shared" si="4"/>
        <v>4561</v>
      </c>
      <c r="G31">
        <f t="shared" si="5"/>
        <v>455060</v>
      </c>
      <c r="H31" s="14"/>
      <c r="I31">
        <f t="shared" si="6"/>
        <v>455060</v>
      </c>
      <c r="J31" s="11" t="str">
        <f t="shared" si="1"/>
        <v>-</v>
      </c>
    </row>
    <row r="32" spans="1:11">
      <c r="A32" s="8">
        <v>38808</v>
      </c>
      <c r="B32">
        <f>SUMIF(利用履歴!$C$2:$C$48,"="&amp;定額コース支払!A32,利用履歴!$B$2:$B$48)</f>
        <v>24570</v>
      </c>
      <c r="C32">
        <f t="shared" si="2"/>
        <v>462450</v>
      </c>
      <c r="D32" s="9">
        <f t="shared" si="0"/>
        <v>31</v>
      </c>
      <c r="E32" s="12">
        <f t="shared" si="3"/>
        <v>1.1210958904109591E-2</v>
      </c>
      <c r="F32">
        <f t="shared" si="4"/>
        <v>5184</v>
      </c>
      <c r="G32">
        <f t="shared" si="5"/>
        <v>467634</v>
      </c>
      <c r="H32" s="14"/>
      <c r="I32">
        <f t="shared" si="6"/>
        <v>467634</v>
      </c>
      <c r="J32" s="11" t="str">
        <f t="shared" si="1"/>
        <v>-</v>
      </c>
    </row>
    <row r="33" spans="1:11">
      <c r="A33" s="8">
        <v>38838</v>
      </c>
      <c r="B33">
        <f>SUMIF(利用履歴!$C$2:$C$48,"="&amp;定額コース支払!A33,利用履歴!$B$2:$B$48)</f>
        <v>0</v>
      </c>
      <c r="C33">
        <f t="shared" si="2"/>
        <v>492204</v>
      </c>
      <c r="D33" s="9">
        <f t="shared" si="0"/>
        <v>30</v>
      </c>
      <c r="E33" s="12">
        <f t="shared" si="3"/>
        <v>1.084931506849315E-2</v>
      </c>
      <c r="F33">
        <f t="shared" si="4"/>
        <v>5340</v>
      </c>
      <c r="G33">
        <f t="shared" si="5"/>
        <v>497544</v>
      </c>
      <c r="H33" s="14"/>
      <c r="I33">
        <f t="shared" si="6"/>
        <v>497544</v>
      </c>
      <c r="J33" s="11" t="str">
        <f t="shared" si="1"/>
        <v>-</v>
      </c>
    </row>
    <row r="34" spans="1:11">
      <c r="A34" s="8">
        <v>38869</v>
      </c>
      <c r="B34">
        <f>SUMIF(利用履歴!$C$2:$C$48,"="&amp;定額コース支払!A34,利用履歴!$B$2:$B$48)</f>
        <v>20330</v>
      </c>
      <c r="C34">
        <f t="shared" si="2"/>
        <v>497544</v>
      </c>
      <c r="D34" s="9">
        <f t="shared" si="0"/>
        <v>31</v>
      </c>
      <c r="E34" s="12">
        <f t="shared" si="3"/>
        <v>1.1210958904109591E-2</v>
      </c>
      <c r="F34">
        <f t="shared" si="4"/>
        <v>5577</v>
      </c>
      <c r="G34">
        <f t="shared" si="5"/>
        <v>503121</v>
      </c>
      <c r="H34" s="14"/>
      <c r="I34">
        <f t="shared" si="6"/>
        <v>503121</v>
      </c>
      <c r="J34" s="11" t="str">
        <f t="shared" si="1"/>
        <v>-</v>
      </c>
    </row>
    <row r="35" spans="1:11">
      <c r="A35" s="8">
        <v>38899</v>
      </c>
      <c r="B35">
        <f>SUMIF(利用履歴!$C$2:$C$48,"="&amp;定額コース支払!A35,利用履歴!$B$2:$B$48)</f>
        <v>17170</v>
      </c>
      <c r="C35">
        <f t="shared" si="2"/>
        <v>523451</v>
      </c>
      <c r="D35" s="9">
        <f t="shared" si="0"/>
        <v>30</v>
      </c>
      <c r="E35" s="12">
        <f t="shared" si="3"/>
        <v>1.084931506849315E-2</v>
      </c>
      <c r="F35">
        <f t="shared" si="4"/>
        <v>5679</v>
      </c>
      <c r="G35">
        <f t="shared" si="5"/>
        <v>529130</v>
      </c>
      <c r="H35" s="14"/>
      <c r="I35">
        <f t="shared" si="6"/>
        <v>529130</v>
      </c>
      <c r="J35" s="11" t="str">
        <f t="shared" si="1"/>
        <v>-</v>
      </c>
    </row>
    <row r="36" spans="1:11">
      <c r="A36" s="8">
        <v>38930</v>
      </c>
      <c r="B36">
        <f>SUMIF(利用履歴!$C$2:$C$48,"="&amp;定額コース支払!A36,利用履歴!$B$2:$B$48)</f>
        <v>19140</v>
      </c>
      <c r="C36">
        <f t="shared" si="2"/>
        <v>546300</v>
      </c>
      <c r="D36" s="9">
        <f t="shared" si="0"/>
        <v>31</v>
      </c>
      <c r="E36" s="12">
        <f t="shared" si="3"/>
        <v>1.1210958904109591E-2</v>
      </c>
      <c r="F36">
        <f t="shared" si="4"/>
        <v>6124</v>
      </c>
      <c r="G36">
        <f t="shared" si="5"/>
        <v>552424</v>
      </c>
      <c r="H36" s="14"/>
      <c r="I36">
        <f t="shared" si="6"/>
        <v>552424</v>
      </c>
      <c r="J36" s="11" t="str">
        <f t="shared" si="1"/>
        <v>-</v>
      </c>
    </row>
    <row r="37" spans="1:11">
      <c r="A37" s="8">
        <v>38961</v>
      </c>
      <c r="B37">
        <f>SUMIF(利用履歴!$C$2:$C$48,"="&amp;定額コース支払!A37,利用履歴!$B$2:$B$48)</f>
        <v>15170</v>
      </c>
      <c r="C37">
        <f t="shared" si="2"/>
        <v>571564</v>
      </c>
      <c r="D37" s="9">
        <f t="shared" si="0"/>
        <v>31</v>
      </c>
      <c r="E37" s="12">
        <f t="shared" si="3"/>
        <v>1.1210958904109591E-2</v>
      </c>
      <c r="F37">
        <f t="shared" si="4"/>
        <v>6407</v>
      </c>
      <c r="G37">
        <f t="shared" si="5"/>
        <v>577971</v>
      </c>
      <c r="H37" s="14"/>
      <c r="I37">
        <f t="shared" si="6"/>
        <v>577971</v>
      </c>
      <c r="J37" s="11" t="str">
        <f t="shared" si="1"/>
        <v>-</v>
      </c>
    </row>
    <row r="38" spans="1:11">
      <c r="A38" s="8">
        <v>38991</v>
      </c>
      <c r="B38">
        <f>SUMIF(利用履歴!$C$2:$C$48,"="&amp;定額コース支払!A38,利用履歴!$B$2:$B$48)</f>
        <v>15990</v>
      </c>
      <c r="C38">
        <f t="shared" si="2"/>
        <v>593141</v>
      </c>
      <c r="D38" s="9">
        <f t="shared" si="0"/>
        <v>30</v>
      </c>
      <c r="E38" s="12">
        <f t="shared" si="3"/>
        <v>1.084931506849315E-2</v>
      </c>
      <c r="F38">
        <f t="shared" si="4"/>
        <v>6435</v>
      </c>
      <c r="G38">
        <f t="shared" si="5"/>
        <v>599576</v>
      </c>
      <c r="H38" s="14"/>
      <c r="I38">
        <f t="shared" si="6"/>
        <v>599576</v>
      </c>
      <c r="J38" s="11" t="str">
        <f t="shared" si="1"/>
        <v>-</v>
      </c>
    </row>
    <row r="39" spans="1:11">
      <c r="A39" s="8">
        <v>39022</v>
      </c>
      <c r="B39">
        <f>SUMIF(利用履歴!$C$2:$C$48,"="&amp;定額コース支払!A39,利用履歴!$B$2:$B$48)</f>
        <v>6360</v>
      </c>
      <c r="C39">
        <f t="shared" si="2"/>
        <v>615566</v>
      </c>
      <c r="D39" s="9">
        <f t="shared" si="0"/>
        <v>31</v>
      </c>
      <c r="E39" s="12">
        <f t="shared" si="3"/>
        <v>1.1210958904109591E-2</v>
      </c>
      <c r="F39">
        <f t="shared" si="4"/>
        <v>6901</v>
      </c>
      <c r="G39">
        <f t="shared" si="5"/>
        <v>622467</v>
      </c>
      <c r="H39" s="14"/>
      <c r="I39">
        <f t="shared" si="6"/>
        <v>622467</v>
      </c>
      <c r="J39" s="11" t="str">
        <f t="shared" si="1"/>
        <v>-</v>
      </c>
    </row>
    <row r="40" spans="1:11">
      <c r="A40" s="8">
        <v>39052</v>
      </c>
      <c r="B40">
        <f>SUMIF(利用履歴!$C$2:$C$48,"="&amp;定額コース支払!A40,利用履歴!$B$2:$B$48)</f>
        <v>14290</v>
      </c>
      <c r="C40">
        <f t="shared" si="2"/>
        <v>628827</v>
      </c>
      <c r="D40" s="9">
        <f t="shared" si="0"/>
        <v>30</v>
      </c>
      <c r="E40" s="12">
        <f t="shared" si="3"/>
        <v>1.084931506849315E-2</v>
      </c>
      <c r="F40">
        <f t="shared" si="4"/>
        <v>6822</v>
      </c>
      <c r="G40">
        <f t="shared" si="5"/>
        <v>635649</v>
      </c>
      <c r="H40" s="14"/>
      <c r="I40">
        <f t="shared" si="6"/>
        <v>635649</v>
      </c>
      <c r="J40" s="11" t="str">
        <f t="shared" si="1"/>
        <v>-</v>
      </c>
    </row>
    <row r="41" spans="1:11">
      <c r="A41" s="8">
        <v>39083</v>
      </c>
      <c r="B41">
        <f>SUMIF(利用履歴!$C$2:$C$48,"="&amp;定額コース支払!A41,利用履歴!$B$2:$B$48)</f>
        <v>0</v>
      </c>
      <c r="C41">
        <f t="shared" si="2"/>
        <v>649939</v>
      </c>
      <c r="D41" s="9">
        <f t="shared" si="0"/>
        <v>31</v>
      </c>
      <c r="E41" s="12">
        <f t="shared" si="3"/>
        <v>1.1210958904109591E-2</v>
      </c>
      <c r="F41">
        <f t="shared" si="4"/>
        <v>7286</v>
      </c>
      <c r="G41">
        <f t="shared" si="5"/>
        <v>657225</v>
      </c>
      <c r="H41" s="14"/>
      <c r="I41">
        <f t="shared" si="6"/>
        <v>657225</v>
      </c>
      <c r="J41" s="11" t="str">
        <f t="shared" si="1"/>
        <v>-</v>
      </c>
    </row>
    <row r="42" spans="1:11">
      <c r="A42" s="8">
        <v>39114</v>
      </c>
      <c r="B42">
        <f>SUMIF(利用履歴!$C$2:$C$48,"="&amp;定額コース支払!A42,利用履歴!$B$2:$B$48)</f>
        <v>0</v>
      </c>
      <c r="C42">
        <f t="shared" si="2"/>
        <v>657225</v>
      </c>
      <c r="D42" s="9">
        <f t="shared" si="0"/>
        <v>31</v>
      </c>
      <c r="E42" s="12">
        <f t="shared" si="3"/>
        <v>1.1210958904109591E-2</v>
      </c>
      <c r="F42">
        <f t="shared" si="4"/>
        <v>7368</v>
      </c>
      <c r="G42">
        <f t="shared" si="5"/>
        <v>664593</v>
      </c>
      <c r="H42" s="14"/>
      <c r="I42">
        <f t="shared" si="6"/>
        <v>664593</v>
      </c>
      <c r="J42" s="11" t="str">
        <f t="shared" si="1"/>
        <v>-</v>
      </c>
    </row>
    <row r="43" spans="1:11">
      <c r="A43" s="8">
        <v>39142</v>
      </c>
      <c r="B43">
        <f>SUMIF(利用履歴!$C$2:$C$48,"="&amp;定額コース支払!A43,利用履歴!$B$2:$B$48)</f>
        <v>0</v>
      </c>
      <c r="C43">
        <f t="shared" si="2"/>
        <v>664593</v>
      </c>
      <c r="D43" s="9">
        <f t="shared" si="0"/>
        <v>28</v>
      </c>
      <c r="E43" s="12">
        <f t="shared" si="3"/>
        <v>1.0126027397260274E-2</v>
      </c>
      <c r="F43">
        <f t="shared" si="4"/>
        <v>6729</v>
      </c>
      <c r="G43">
        <f t="shared" si="5"/>
        <v>671322</v>
      </c>
      <c r="H43" s="14"/>
      <c r="I43">
        <f t="shared" si="6"/>
        <v>671322</v>
      </c>
      <c r="J43" s="11" t="str">
        <f t="shared" si="1"/>
        <v>-</v>
      </c>
    </row>
    <row r="44" spans="1:11">
      <c r="A44" s="8">
        <v>39173</v>
      </c>
      <c r="B44">
        <f>SUMIF(利用履歴!$C$2:$C$48,"="&amp;定額コース支払!A44,利用履歴!$B$2:$B$48)</f>
        <v>0</v>
      </c>
      <c r="C44">
        <f t="shared" si="2"/>
        <v>671322</v>
      </c>
      <c r="D44" s="9">
        <f t="shared" si="0"/>
        <v>31</v>
      </c>
      <c r="E44" s="12">
        <f t="shared" si="3"/>
        <v>1.1210958904109591E-2</v>
      </c>
      <c r="F44">
        <f t="shared" si="4"/>
        <v>7526</v>
      </c>
      <c r="G44">
        <f t="shared" si="5"/>
        <v>678848</v>
      </c>
      <c r="H44" s="14"/>
      <c r="I44">
        <f t="shared" si="6"/>
        <v>678848</v>
      </c>
      <c r="J44" s="11" t="str">
        <f t="shared" si="1"/>
        <v>-</v>
      </c>
    </row>
    <row r="45" spans="1:11">
      <c r="A45" s="8">
        <v>39203</v>
      </c>
      <c r="B45">
        <f>SUMIF(利用履歴!$C$2:$C$48,"="&amp;定額コース支払!A45,利用履歴!$B$2:$B$48)</f>
        <v>0</v>
      </c>
      <c r="C45">
        <f t="shared" si="2"/>
        <v>678848</v>
      </c>
      <c r="D45" s="9">
        <f t="shared" si="0"/>
        <v>30</v>
      </c>
      <c r="E45" s="12">
        <f t="shared" si="3"/>
        <v>1.084931506849315E-2</v>
      </c>
      <c r="F45">
        <f t="shared" si="4"/>
        <v>7365</v>
      </c>
      <c r="G45">
        <f t="shared" si="5"/>
        <v>686213</v>
      </c>
      <c r="H45" s="14"/>
      <c r="I45">
        <f t="shared" si="6"/>
        <v>686213</v>
      </c>
      <c r="J45" s="11" t="str">
        <f t="shared" si="1"/>
        <v>-</v>
      </c>
    </row>
    <row r="46" spans="1:11">
      <c r="A46" s="8">
        <v>39234</v>
      </c>
      <c r="B46">
        <f>SUMIF(利用履歴!$C$2:$C$48,"="&amp;定額コース支払!A46,利用履歴!$B$2:$B$48)</f>
        <v>0</v>
      </c>
      <c r="C46">
        <f t="shared" si="2"/>
        <v>686213</v>
      </c>
      <c r="D46" s="9">
        <f t="shared" si="0"/>
        <v>31</v>
      </c>
      <c r="E46" s="12">
        <f t="shared" si="3"/>
        <v>1.1210958904109591E-2</v>
      </c>
      <c r="F46">
        <f t="shared" si="4"/>
        <v>7693</v>
      </c>
      <c r="G46">
        <f t="shared" si="5"/>
        <v>693906</v>
      </c>
      <c r="H46" s="14"/>
      <c r="I46">
        <f t="shared" si="6"/>
        <v>693906</v>
      </c>
      <c r="J46" s="11" t="str">
        <f t="shared" si="1"/>
        <v>-</v>
      </c>
    </row>
    <row r="47" spans="1:11">
      <c r="A47" s="8">
        <v>39264</v>
      </c>
      <c r="B47">
        <f>SUMIF(利用履歴!$C$2:$C$48,"="&amp;定額コース支払!A47,利用履歴!$B$2:$B$48)</f>
        <v>0</v>
      </c>
      <c r="C47">
        <f t="shared" si="2"/>
        <v>693906</v>
      </c>
      <c r="D47" s="9">
        <f t="shared" si="0"/>
        <v>30</v>
      </c>
      <c r="E47" s="12">
        <f t="shared" si="3"/>
        <v>1.084931506849315E-2</v>
      </c>
      <c r="F47">
        <f t="shared" si="4"/>
        <v>7528</v>
      </c>
      <c r="G47">
        <f t="shared" si="5"/>
        <v>701434</v>
      </c>
      <c r="H47" s="14"/>
      <c r="I47">
        <f t="shared" si="6"/>
        <v>701434</v>
      </c>
      <c r="J47" s="11" t="str">
        <f t="shared" si="1"/>
        <v>-</v>
      </c>
    </row>
    <row r="48" spans="1:11">
      <c r="A48" s="8">
        <v>39295</v>
      </c>
      <c r="B48">
        <f>SUMIF(利用履歴!$C$2:$C$48,"="&amp;定額コース支払!A48,利用履歴!$B$2:$B$48)</f>
        <v>0</v>
      </c>
      <c r="C48">
        <f t="shared" si="2"/>
        <v>701434</v>
      </c>
      <c r="D48" s="9">
        <f t="shared" si="0"/>
        <v>31</v>
      </c>
      <c r="E48" s="12">
        <f t="shared" si="3"/>
        <v>1.1210958904109591E-2</v>
      </c>
      <c r="F48">
        <f t="shared" si="4"/>
        <v>7863</v>
      </c>
      <c r="G48">
        <f t="shared" si="5"/>
        <v>709297</v>
      </c>
      <c r="H48" s="14"/>
      <c r="I48">
        <f t="shared" si="6"/>
        <v>709297</v>
      </c>
      <c r="J48" s="11" t="str">
        <f t="shared" si="1"/>
        <v>-</v>
      </c>
      <c r="K48" t="s">
        <v>16</v>
      </c>
    </row>
    <row r="49" spans="1:10">
      <c r="A49" s="8">
        <v>39326</v>
      </c>
      <c r="B49">
        <f>SUMIF(利用履歴!$C$2:$C$48,"="&amp;定額コース支払!A49,利用履歴!$B$2:$B$48)</f>
        <v>0</v>
      </c>
      <c r="C49">
        <f t="shared" si="2"/>
        <v>709297</v>
      </c>
      <c r="D49" s="9">
        <f t="shared" si="0"/>
        <v>31</v>
      </c>
      <c r="E49" s="12">
        <f t="shared" si="3"/>
        <v>1.1210958904109591E-2</v>
      </c>
      <c r="F49">
        <f t="shared" si="4"/>
        <v>7951</v>
      </c>
      <c r="G49">
        <f t="shared" si="5"/>
        <v>717248</v>
      </c>
      <c r="H49" s="14"/>
      <c r="I49">
        <f t="shared" si="6"/>
        <v>717248</v>
      </c>
      <c r="J49" s="11" t="str">
        <f t="shared" si="1"/>
        <v>-</v>
      </c>
    </row>
    <row r="50" spans="1:10">
      <c r="A50" s="8">
        <v>39356</v>
      </c>
      <c r="B50">
        <f>SUMIF(利用履歴!$C$2:$C$48,"="&amp;定額コース支払!A50,利用履歴!$B$2:$B$48)</f>
        <v>0</v>
      </c>
      <c r="C50">
        <f t="shared" si="2"/>
        <v>717248</v>
      </c>
      <c r="D50" s="9">
        <f t="shared" si="0"/>
        <v>30</v>
      </c>
      <c r="E50" s="12">
        <f t="shared" si="3"/>
        <v>1.084931506849315E-2</v>
      </c>
      <c r="F50">
        <f t="shared" si="4"/>
        <v>7781</v>
      </c>
      <c r="G50">
        <f t="shared" si="5"/>
        <v>725029</v>
      </c>
      <c r="H50" s="14"/>
      <c r="I50">
        <f t="shared" si="6"/>
        <v>725029</v>
      </c>
      <c r="J50" s="11" t="str">
        <f t="shared" si="1"/>
        <v>-</v>
      </c>
    </row>
    <row r="51" spans="1:10">
      <c r="A51" s="8">
        <v>39387</v>
      </c>
      <c r="B51">
        <f>SUMIF(利用履歴!$C$2:$C$48,"="&amp;定額コース支払!A51,利用履歴!$B$2:$B$48)</f>
        <v>0</v>
      </c>
      <c r="C51">
        <f t="shared" si="2"/>
        <v>725029</v>
      </c>
      <c r="D51" s="9">
        <f t="shared" si="0"/>
        <v>31</v>
      </c>
      <c r="E51" s="12">
        <f t="shared" si="3"/>
        <v>1.1210958904109591E-2</v>
      </c>
      <c r="F51">
        <f t="shared" si="4"/>
        <v>8128</v>
      </c>
      <c r="G51">
        <f t="shared" si="5"/>
        <v>733157</v>
      </c>
      <c r="H51" s="14"/>
      <c r="I51">
        <f t="shared" si="6"/>
        <v>733157</v>
      </c>
      <c r="J51" s="11" t="str">
        <f t="shared" si="1"/>
        <v>-</v>
      </c>
    </row>
    <row r="52" spans="1:10">
      <c r="A52" s="8">
        <v>39417</v>
      </c>
      <c r="B52">
        <f>SUMIF(利用履歴!$C$2:$C$48,"="&amp;定額コース支払!A52,利用履歴!$B$2:$B$48)</f>
        <v>0</v>
      </c>
      <c r="C52">
        <f t="shared" si="2"/>
        <v>733157</v>
      </c>
      <c r="D52" s="9">
        <f t="shared" si="0"/>
        <v>30</v>
      </c>
      <c r="E52" s="12">
        <f t="shared" si="3"/>
        <v>1.084931506849315E-2</v>
      </c>
      <c r="F52">
        <f t="shared" si="4"/>
        <v>7954</v>
      </c>
      <c r="G52">
        <f t="shared" si="5"/>
        <v>741111</v>
      </c>
      <c r="H52" s="14"/>
      <c r="I52">
        <f t="shared" si="6"/>
        <v>741111</v>
      </c>
      <c r="J52" s="11" t="str">
        <f t="shared" si="1"/>
        <v>-</v>
      </c>
    </row>
    <row r="53" spans="1:10">
      <c r="A53" s="8">
        <v>39448</v>
      </c>
      <c r="B53">
        <f>SUMIF(利用履歴!$C$2:$C$48,"="&amp;定額コース支払!A53,利用履歴!$B$2:$B$48)</f>
        <v>0</v>
      </c>
      <c r="C53">
        <f t="shared" si="2"/>
        <v>741111</v>
      </c>
      <c r="D53" s="9">
        <f t="shared" si="0"/>
        <v>31</v>
      </c>
      <c r="E53" s="12">
        <f t="shared" si="3"/>
        <v>1.1210958904109591E-2</v>
      </c>
      <c r="F53">
        <f t="shared" si="4"/>
        <v>8308</v>
      </c>
      <c r="G53">
        <f t="shared" si="5"/>
        <v>749419</v>
      </c>
      <c r="H53" s="14"/>
      <c r="I53">
        <f t="shared" si="6"/>
        <v>749419</v>
      </c>
      <c r="J53" s="11" t="str">
        <f t="shared" si="1"/>
        <v>-</v>
      </c>
    </row>
    <row r="54" spans="1:10">
      <c r="A54" s="8">
        <v>39479</v>
      </c>
      <c r="B54">
        <f>SUMIF(利用履歴!$C$2:$C$48,"="&amp;定額コース支払!A54,利用履歴!$B$2:$B$48)</f>
        <v>0</v>
      </c>
      <c r="C54">
        <f t="shared" si="2"/>
        <v>749419</v>
      </c>
      <c r="D54" s="9">
        <f t="shared" si="0"/>
        <v>31</v>
      </c>
      <c r="E54" s="12">
        <f t="shared" si="3"/>
        <v>1.1210958904109591E-2</v>
      </c>
      <c r="F54">
        <f t="shared" si="4"/>
        <v>8401</v>
      </c>
      <c r="G54">
        <f t="shared" si="5"/>
        <v>757820</v>
      </c>
      <c r="H54" s="14"/>
      <c r="I54">
        <f t="shared" si="6"/>
        <v>757820</v>
      </c>
      <c r="J54" s="11" t="str">
        <f t="shared" si="1"/>
        <v>-</v>
      </c>
    </row>
    <row r="55" spans="1:10">
      <c r="A55" s="8">
        <v>39508</v>
      </c>
      <c r="B55">
        <f>SUMIF(利用履歴!$C$2:$C$48,"="&amp;定額コース支払!A55,利用履歴!$B$2:$B$48)</f>
        <v>0</v>
      </c>
      <c r="C55">
        <f t="shared" si="2"/>
        <v>757820</v>
      </c>
      <c r="D55" s="9">
        <f t="shared" si="0"/>
        <v>29</v>
      </c>
      <c r="E55" s="12">
        <f t="shared" si="3"/>
        <v>1.0487671232876713E-2</v>
      </c>
      <c r="F55">
        <f t="shared" si="4"/>
        <v>7947</v>
      </c>
      <c r="G55">
        <f t="shared" si="5"/>
        <v>765767</v>
      </c>
      <c r="H55" s="14"/>
      <c r="I55">
        <f t="shared" si="6"/>
        <v>765767</v>
      </c>
      <c r="J55" s="11" t="str">
        <f t="shared" si="1"/>
        <v>-</v>
      </c>
    </row>
    <row r="56" spans="1:10">
      <c r="A56" s="8">
        <v>39539</v>
      </c>
      <c r="B56">
        <f>SUMIF(利用履歴!$C$2:$C$48,"="&amp;定額コース支払!A56,利用履歴!$B$2:$B$48)</f>
        <v>0</v>
      </c>
      <c r="C56">
        <f t="shared" si="2"/>
        <v>765767</v>
      </c>
      <c r="D56" s="9">
        <f t="shared" si="0"/>
        <v>31</v>
      </c>
      <c r="E56" s="12">
        <f t="shared" si="3"/>
        <v>1.1210958904109591E-2</v>
      </c>
      <c r="F56">
        <f t="shared" si="4"/>
        <v>8584</v>
      </c>
      <c r="G56">
        <f t="shared" si="5"/>
        <v>774351</v>
      </c>
      <c r="H56" s="14"/>
      <c r="I56">
        <f t="shared" si="6"/>
        <v>774351</v>
      </c>
      <c r="J56" s="11" t="str">
        <f t="shared" si="1"/>
        <v>-</v>
      </c>
    </row>
    <row r="57" spans="1:10">
      <c r="A57" s="8">
        <v>39569</v>
      </c>
      <c r="B57">
        <f>SUMIF(利用履歴!$C$2:$C$48,"="&amp;定額コース支払!A57,利用履歴!$B$2:$B$48)</f>
        <v>0</v>
      </c>
      <c r="C57">
        <f t="shared" si="2"/>
        <v>774351</v>
      </c>
      <c r="D57" s="9">
        <f t="shared" si="0"/>
        <v>30</v>
      </c>
      <c r="E57" s="12">
        <f t="shared" si="3"/>
        <v>1.084931506849315E-2</v>
      </c>
      <c r="F57">
        <f t="shared" si="4"/>
        <v>8401</v>
      </c>
      <c r="G57">
        <f t="shared" si="5"/>
        <v>782752</v>
      </c>
      <c r="H57" s="14"/>
      <c r="I57">
        <f t="shared" si="6"/>
        <v>782752</v>
      </c>
      <c r="J57" s="11" t="str">
        <f t="shared" si="1"/>
        <v>-</v>
      </c>
    </row>
    <row r="58" spans="1:10">
      <c r="A58" s="8">
        <v>39600</v>
      </c>
      <c r="B58">
        <f>SUMIF(利用履歴!$C$2:$C$48,"="&amp;定額コース支払!A58,利用履歴!$B$2:$B$48)</f>
        <v>0</v>
      </c>
      <c r="C58">
        <f t="shared" si="2"/>
        <v>782752</v>
      </c>
      <c r="D58" s="9">
        <f t="shared" si="0"/>
        <v>31</v>
      </c>
      <c r="E58" s="12">
        <f t="shared" si="3"/>
        <v>1.1210958904109591E-2</v>
      </c>
      <c r="F58">
        <f t="shared" si="4"/>
        <v>8775</v>
      </c>
      <c r="G58">
        <f t="shared" si="5"/>
        <v>791527</v>
      </c>
      <c r="H58" s="14"/>
      <c r="I58">
        <f t="shared" si="6"/>
        <v>791527</v>
      </c>
      <c r="J58" s="11" t="str">
        <f t="shared" si="1"/>
        <v>-</v>
      </c>
    </row>
    <row r="59" spans="1:10">
      <c r="A59" s="8">
        <v>39630</v>
      </c>
      <c r="B59">
        <f>SUMIF(利用履歴!$C$2:$C$48,"="&amp;定額コース支払!A59,利用履歴!$B$2:$B$48)</f>
        <v>0</v>
      </c>
      <c r="C59">
        <f t="shared" si="2"/>
        <v>791527</v>
      </c>
      <c r="D59" s="9">
        <f t="shared" si="0"/>
        <v>30</v>
      </c>
      <c r="E59" s="12">
        <f t="shared" si="3"/>
        <v>1.084931506849315E-2</v>
      </c>
      <c r="F59">
        <f t="shared" si="4"/>
        <v>8587</v>
      </c>
      <c r="G59">
        <f t="shared" si="5"/>
        <v>800114</v>
      </c>
      <c r="H59" s="14"/>
      <c r="I59">
        <f t="shared" si="6"/>
        <v>800114</v>
      </c>
      <c r="J59" s="11" t="str">
        <f t="shared" si="1"/>
        <v>-</v>
      </c>
    </row>
    <row r="60" spans="1:10">
      <c r="A60" s="8">
        <v>39661</v>
      </c>
      <c r="B60">
        <f>SUMIF(利用履歴!$C$2:$C$48,"="&amp;定額コース支払!A60,利用履歴!$B$2:$B$48)</f>
        <v>0</v>
      </c>
      <c r="C60">
        <f t="shared" si="2"/>
        <v>800114</v>
      </c>
      <c r="D60" s="9">
        <f t="shared" si="0"/>
        <v>31</v>
      </c>
      <c r="E60" s="12">
        <f t="shared" si="3"/>
        <v>1.1210958904109591E-2</v>
      </c>
      <c r="F60">
        <f t="shared" si="4"/>
        <v>8970</v>
      </c>
      <c r="G60">
        <f t="shared" si="5"/>
        <v>809084</v>
      </c>
      <c r="H60" s="14"/>
      <c r="I60">
        <f t="shared" si="6"/>
        <v>809084</v>
      </c>
      <c r="J60" s="11" t="str">
        <f t="shared" si="1"/>
        <v>-</v>
      </c>
    </row>
    <row r="61" spans="1:10">
      <c r="A61" s="8">
        <v>39692</v>
      </c>
      <c r="B61">
        <f>SUMIF(利用履歴!$C$2:$C$48,"="&amp;定額コース支払!A61,利用履歴!$B$2:$B$48)</f>
        <v>0</v>
      </c>
      <c r="C61">
        <f t="shared" si="2"/>
        <v>809084</v>
      </c>
      <c r="D61" s="9">
        <f t="shared" si="0"/>
        <v>31</v>
      </c>
      <c r="E61" s="12">
        <f t="shared" si="3"/>
        <v>1.1210958904109591E-2</v>
      </c>
      <c r="F61">
        <f t="shared" si="4"/>
        <v>9070</v>
      </c>
      <c r="G61">
        <f t="shared" si="5"/>
        <v>818154</v>
      </c>
      <c r="H61" s="14"/>
      <c r="I61">
        <f t="shared" si="6"/>
        <v>818154</v>
      </c>
      <c r="J61" s="11" t="str">
        <f t="shared" si="1"/>
        <v>-</v>
      </c>
    </row>
    <row r="62" spans="1:10">
      <c r="A62" s="8">
        <v>39722</v>
      </c>
      <c r="B62">
        <f>SUMIF(利用履歴!$C$2:$C$48,"="&amp;定額コース支払!A62,利用履歴!$B$2:$B$48)</f>
        <v>0</v>
      </c>
      <c r="C62">
        <f t="shared" si="2"/>
        <v>818154</v>
      </c>
      <c r="D62" s="9">
        <f t="shared" si="0"/>
        <v>30</v>
      </c>
      <c r="E62" s="12">
        <f t="shared" si="3"/>
        <v>1.084931506849315E-2</v>
      </c>
      <c r="F62">
        <f t="shared" si="4"/>
        <v>8876</v>
      </c>
      <c r="G62">
        <f t="shared" si="5"/>
        <v>827030</v>
      </c>
      <c r="H62" s="14"/>
      <c r="I62">
        <f t="shared" si="6"/>
        <v>827030</v>
      </c>
      <c r="J62" s="11" t="str">
        <f t="shared" si="1"/>
        <v>-</v>
      </c>
    </row>
    <row r="63" spans="1:10">
      <c r="A63" s="8">
        <v>39753</v>
      </c>
      <c r="B63">
        <f>SUMIF(利用履歴!$C$2:$C$48,"="&amp;定額コース支払!A63,利用履歴!$B$2:$B$48)</f>
        <v>0</v>
      </c>
      <c r="C63">
        <f t="shared" si="2"/>
        <v>827030</v>
      </c>
      <c r="D63" s="9">
        <f t="shared" si="0"/>
        <v>31</v>
      </c>
      <c r="E63" s="12">
        <f t="shared" si="3"/>
        <v>1.1210958904109591E-2</v>
      </c>
      <c r="F63">
        <f t="shared" si="4"/>
        <v>9271</v>
      </c>
      <c r="G63">
        <f t="shared" si="5"/>
        <v>836301</v>
      </c>
      <c r="H63" s="14"/>
      <c r="I63">
        <f t="shared" si="6"/>
        <v>836301</v>
      </c>
      <c r="J63" s="11" t="str">
        <f t="shared" si="1"/>
        <v>-</v>
      </c>
    </row>
    <row r="64" spans="1:10">
      <c r="A64" s="8">
        <v>39783</v>
      </c>
      <c r="B64">
        <f>SUMIF(利用履歴!$C$2:$C$48,"="&amp;定額コース支払!A64,利用履歴!$B$2:$B$48)</f>
        <v>0</v>
      </c>
      <c r="C64">
        <f t="shared" si="2"/>
        <v>836301</v>
      </c>
      <c r="D64" s="9">
        <f t="shared" si="0"/>
        <v>30</v>
      </c>
      <c r="E64" s="12">
        <f t="shared" si="3"/>
        <v>1.084931506849315E-2</v>
      </c>
      <c r="F64">
        <f t="shared" si="4"/>
        <v>9073</v>
      </c>
      <c r="G64">
        <f t="shared" si="5"/>
        <v>845374</v>
      </c>
      <c r="H64" s="14"/>
      <c r="I64">
        <f t="shared" si="6"/>
        <v>845374</v>
      </c>
      <c r="J64" s="11" t="str">
        <f t="shared" si="1"/>
        <v>-</v>
      </c>
    </row>
    <row r="65" spans="1:10">
      <c r="A65" s="8">
        <v>39814</v>
      </c>
      <c r="B65">
        <f>SUMIF(利用履歴!$C$2:$C$48,"="&amp;定額コース支払!A65,利用履歴!$B$2:$B$48)</f>
        <v>0</v>
      </c>
      <c r="C65">
        <f t="shared" si="2"/>
        <v>845374</v>
      </c>
      <c r="D65" s="9">
        <f t="shared" si="0"/>
        <v>31</v>
      </c>
      <c r="E65" s="12">
        <f t="shared" si="3"/>
        <v>1.1210958904109591E-2</v>
      </c>
      <c r="F65">
        <f t="shared" si="4"/>
        <v>9477</v>
      </c>
      <c r="G65">
        <f t="shared" si="5"/>
        <v>854851</v>
      </c>
      <c r="H65" s="14"/>
      <c r="I65">
        <f t="shared" si="6"/>
        <v>854851</v>
      </c>
      <c r="J65" s="11" t="str">
        <f t="shared" si="1"/>
        <v>-</v>
      </c>
    </row>
    <row r="66" spans="1:10">
      <c r="A66" s="8">
        <v>39845</v>
      </c>
      <c r="B66">
        <f>SUMIF(利用履歴!$C$2:$C$48,"="&amp;定額コース支払!A66,利用履歴!$B$2:$B$48)</f>
        <v>0</v>
      </c>
      <c r="C66">
        <f t="shared" si="2"/>
        <v>854851</v>
      </c>
      <c r="D66" s="9">
        <f t="shared" si="0"/>
        <v>31</v>
      </c>
      <c r="E66" s="12">
        <f t="shared" si="3"/>
        <v>1.1210958904109591E-2</v>
      </c>
      <c r="F66">
        <f t="shared" si="4"/>
        <v>9583</v>
      </c>
      <c r="G66">
        <f t="shared" si="5"/>
        <v>864434</v>
      </c>
      <c r="H66" s="14"/>
      <c r="I66">
        <f t="shared" si="6"/>
        <v>864434</v>
      </c>
      <c r="J66" s="11" t="str">
        <f t="shared" si="1"/>
        <v>-</v>
      </c>
    </row>
    <row r="67" spans="1:10">
      <c r="A67" s="8">
        <v>39873</v>
      </c>
      <c r="B67">
        <f>SUMIF(利用履歴!$C$2:$C$48,"="&amp;定額コース支払!A67,利用履歴!$B$2:$B$48)</f>
        <v>0</v>
      </c>
      <c r="C67">
        <f t="shared" si="2"/>
        <v>864434</v>
      </c>
      <c r="D67" s="9">
        <f t="shared" si="0"/>
        <v>28</v>
      </c>
      <c r="E67" s="12">
        <f t="shared" si="3"/>
        <v>1.0126027397260274E-2</v>
      </c>
      <c r="F67">
        <f t="shared" si="4"/>
        <v>8753</v>
      </c>
      <c r="G67">
        <f t="shared" si="5"/>
        <v>873187</v>
      </c>
      <c r="H67" s="14"/>
      <c r="I67">
        <f t="shared" si="6"/>
        <v>873187</v>
      </c>
      <c r="J67" s="11" t="str">
        <f t="shared" si="1"/>
        <v>-</v>
      </c>
    </row>
    <row r="68" spans="1:10">
      <c r="A68" s="8">
        <v>39904</v>
      </c>
      <c r="B68">
        <f>SUMIF(利用履歴!$C$2:$C$48,"="&amp;定額コース支払!A68,利用履歴!$B$2:$B$48)</f>
        <v>0</v>
      </c>
      <c r="C68">
        <f t="shared" si="2"/>
        <v>873187</v>
      </c>
      <c r="D68" s="9">
        <f t="shared" si="0"/>
        <v>31</v>
      </c>
      <c r="E68" s="12">
        <f t="shared" si="3"/>
        <v>1.1210958904109591E-2</v>
      </c>
      <c r="F68">
        <f t="shared" si="4"/>
        <v>9789</v>
      </c>
      <c r="G68">
        <f t="shared" si="5"/>
        <v>882976</v>
      </c>
      <c r="H68" s="14"/>
      <c r="I68">
        <f t="shared" si="6"/>
        <v>882976</v>
      </c>
      <c r="J68" s="11" t="str">
        <f t="shared" si="1"/>
        <v>-</v>
      </c>
    </row>
    <row r="69" spans="1:10">
      <c r="A69" s="8">
        <v>39934</v>
      </c>
      <c r="B69">
        <f>SUMIF(利用履歴!$C$2:$C$48,"="&amp;定額コース支払!A69,利用履歴!$B$2:$B$48)</f>
        <v>0</v>
      </c>
      <c r="C69">
        <f t="shared" si="2"/>
        <v>882976</v>
      </c>
      <c r="D69" s="9">
        <f t="shared" si="0"/>
        <v>30</v>
      </c>
      <c r="E69" s="12">
        <f t="shared" si="3"/>
        <v>1.084931506849315E-2</v>
      </c>
      <c r="F69">
        <f t="shared" si="4"/>
        <v>9579</v>
      </c>
      <c r="G69">
        <f t="shared" si="5"/>
        <v>892555</v>
      </c>
      <c r="H69" s="14"/>
      <c r="I69">
        <f t="shared" si="6"/>
        <v>892555</v>
      </c>
      <c r="J69" s="11" t="str">
        <f t="shared" si="1"/>
        <v>-</v>
      </c>
    </row>
    <row r="70" spans="1:10">
      <c r="A70" s="8">
        <v>39965</v>
      </c>
      <c r="B70">
        <f>SUMIF(利用履歴!$C$2:$C$48,"="&amp;定額コース支払!A70,利用履歴!$B$2:$B$48)</f>
        <v>0</v>
      </c>
      <c r="C70">
        <f t="shared" si="2"/>
        <v>892555</v>
      </c>
      <c r="D70" s="9">
        <f t="shared" si="0"/>
        <v>31</v>
      </c>
      <c r="E70" s="12">
        <f t="shared" si="3"/>
        <v>1.1210958904109591E-2</v>
      </c>
      <c r="F70">
        <f t="shared" si="4"/>
        <v>10006</v>
      </c>
      <c r="G70">
        <f t="shared" si="5"/>
        <v>902561</v>
      </c>
      <c r="H70" s="14"/>
      <c r="I70">
        <f t="shared" si="6"/>
        <v>902561</v>
      </c>
      <c r="J70" s="11" t="str">
        <f t="shared" ref="J70:J133" si="7">IF(H70=0,"-",F70/H70)</f>
        <v>-</v>
      </c>
    </row>
    <row r="71" spans="1:10">
      <c r="A71" s="8">
        <v>39995</v>
      </c>
      <c r="B71">
        <f>SUMIF(利用履歴!$C$2:$C$48,"="&amp;定額コース支払!A71,利用履歴!$B$2:$B$48)</f>
        <v>0</v>
      </c>
      <c r="C71">
        <f t="shared" ref="C71:C134" si="8">B70+I70</f>
        <v>902561</v>
      </c>
      <c r="D71" s="9">
        <f t="shared" ref="D71:D134" si="9">A71-A70</f>
        <v>30</v>
      </c>
      <c r="E71" s="12">
        <f t="shared" ref="E71:E134" si="10">$B$1*D71/365</f>
        <v>1.084931506849315E-2</v>
      </c>
      <c r="F71">
        <f t="shared" ref="F71:F134" si="11">INT(E71*C71)</f>
        <v>9792</v>
      </c>
      <c r="G71">
        <f t="shared" ref="G71:G134" si="12">F71+C71</f>
        <v>912353</v>
      </c>
      <c r="H71" s="14"/>
      <c r="I71">
        <f t="shared" ref="I71:I134" si="13">G71-H71</f>
        <v>912353</v>
      </c>
      <c r="J71" s="11" t="str">
        <f t="shared" si="7"/>
        <v>-</v>
      </c>
    </row>
    <row r="72" spans="1:10">
      <c r="A72" s="8">
        <v>40026</v>
      </c>
      <c r="B72">
        <f>SUMIF(利用履歴!$C$2:$C$48,"="&amp;定額コース支払!A72,利用履歴!$B$2:$B$48)</f>
        <v>0</v>
      </c>
      <c r="C72">
        <f t="shared" si="8"/>
        <v>912353</v>
      </c>
      <c r="D72" s="9">
        <f t="shared" si="9"/>
        <v>31</v>
      </c>
      <c r="E72" s="12">
        <f t="shared" si="10"/>
        <v>1.1210958904109591E-2</v>
      </c>
      <c r="F72">
        <f t="shared" si="11"/>
        <v>10228</v>
      </c>
      <c r="G72">
        <f t="shared" si="12"/>
        <v>922581</v>
      </c>
      <c r="H72" s="14"/>
      <c r="I72">
        <f t="shared" si="13"/>
        <v>922581</v>
      </c>
      <c r="J72" s="11" t="str">
        <f t="shared" si="7"/>
        <v>-</v>
      </c>
    </row>
    <row r="73" spans="1:10">
      <c r="A73" s="8">
        <v>40057</v>
      </c>
      <c r="B73">
        <f>SUMIF(利用履歴!$C$2:$C$48,"="&amp;定額コース支払!A73,利用履歴!$B$2:$B$48)</f>
        <v>0</v>
      </c>
      <c r="C73">
        <f t="shared" si="8"/>
        <v>922581</v>
      </c>
      <c r="D73" s="9">
        <f t="shared" si="9"/>
        <v>31</v>
      </c>
      <c r="E73" s="12">
        <f t="shared" si="10"/>
        <v>1.1210958904109591E-2</v>
      </c>
      <c r="F73">
        <f t="shared" si="11"/>
        <v>10343</v>
      </c>
      <c r="G73">
        <f t="shared" si="12"/>
        <v>932924</v>
      </c>
      <c r="H73" s="14"/>
      <c r="I73">
        <f t="shared" si="13"/>
        <v>932924</v>
      </c>
      <c r="J73" s="11" t="str">
        <f t="shared" si="7"/>
        <v>-</v>
      </c>
    </row>
    <row r="74" spans="1:10">
      <c r="A74" s="8">
        <v>40087</v>
      </c>
      <c r="B74">
        <f>SUMIF(利用履歴!$C$2:$C$48,"="&amp;定額コース支払!A74,利用履歴!$B$2:$B$48)</f>
        <v>0</v>
      </c>
      <c r="C74">
        <f t="shared" si="8"/>
        <v>932924</v>
      </c>
      <c r="D74" s="9">
        <f t="shared" si="9"/>
        <v>30</v>
      </c>
      <c r="E74" s="12">
        <f t="shared" si="10"/>
        <v>1.084931506849315E-2</v>
      </c>
      <c r="F74">
        <f t="shared" si="11"/>
        <v>10121</v>
      </c>
      <c r="G74">
        <f t="shared" si="12"/>
        <v>943045</v>
      </c>
      <c r="H74" s="14"/>
      <c r="I74">
        <f t="shared" si="13"/>
        <v>943045</v>
      </c>
      <c r="J74" s="11" t="str">
        <f t="shared" si="7"/>
        <v>-</v>
      </c>
    </row>
    <row r="75" spans="1:10">
      <c r="A75" s="8">
        <v>40118</v>
      </c>
      <c r="B75">
        <f>SUMIF(利用履歴!$C$2:$C$48,"="&amp;定額コース支払!A75,利用履歴!$B$2:$B$48)</f>
        <v>0</v>
      </c>
      <c r="C75">
        <f t="shared" si="8"/>
        <v>943045</v>
      </c>
      <c r="D75" s="9">
        <f t="shared" si="9"/>
        <v>31</v>
      </c>
      <c r="E75" s="12">
        <f t="shared" si="10"/>
        <v>1.1210958904109591E-2</v>
      </c>
      <c r="F75">
        <f t="shared" si="11"/>
        <v>10572</v>
      </c>
      <c r="G75">
        <f t="shared" si="12"/>
        <v>953617</v>
      </c>
      <c r="H75" s="14"/>
      <c r="I75">
        <f t="shared" si="13"/>
        <v>953617</v>
      </c>
      <c r="J75" s="11" t="str">
        <f t="shared" si="7"/>
        <v>-</v>
      </c>
    </row>
    <row r="76" spans="1:10">
      <c r="A76" s="8">
        <v>40148</v>
      </c>
      <c r="B76">
        <f>SUMIF(利用履歴!$C$2:$C$48,"="&amp;定額コース支払!A76,利用履歴!$B$2:$B$48)</f>
        <v>0</v>
      </c>
      <c r="C76">
        <f t="shared" si="8"/>
        <v>953617</v>
      </c>
      <c r="D76" s="9">
        <f t="shared" si="9"/>
        <v>30</v>
      </c>
      <c r="E76" s="12">
        <f t="shared" si="10"/>
        <v>1.084931506849315E-2</v>
      </c>
      <c r="F76">
        <f t="shared" si="11"/>
        <v>10346</v>
      </c>
      <c r="G76">
        <f t="shared" si="12"/>
        <v>963963</v>
      </c>
      <c r="H76" s="14"/>
      <c r="I76">
        <f t="shared" si="13"/>
        <v>963963</v>
      </c>
      <c r="J76" s="11" t="str">
        <f t="shared" si="7"/>
        <v>-</v>
      </c>
    </row>
    <row r="77" spans="1:10">
      <c r="A77" s="8">
        <v>40179</v>
      </c>
      <c r="B77">
        <f>SUMIF(利用履歴!$C$2:$C$48,"="&amp;定額コース支払!A77,利用履歴!$B$2:$B$48)</f>
        <v>0</v>
      </c>
      <c r="C77">
        <f t="shared" si="8"/>
        <v>963963</v>
      </c>
      <c r="D77" s="9">
        <f t="shared" si="9"/>
        <v>31</v>
      </c>
      <c r="E77" s="12">
        <f t="shared" si="10"/>
        <v>1.1210958904109591E-2</v>
      </c>
      <c r="F77">
        <f t="shared" si="11"/>
        <v>10806</v>
      </c>
      <c r="G77">
        <f t="shared" si="12"/>
        <v>974769</v>
      </c>
      <c r="H77" s="14"/>
      <c r="I77">
        <f t="shared" si="13"/>
        <v>974769</v>
      </c>
      <c r="J77" s="11" t="str">
        <f t="shared" si="7"/>
        <v>-</v>
      </c>
    </row>
    <row r="78" spans="1:10">
      <c r="A78" s="8">
        <v>40210</v>
      </c>
      <c r="B78">
        <f>SUMIF(利用履歴!$C$2:$C$48,"="&amp;定額コース支払!A78,利用履歴!$B$2:$B$48)</f>
        <v>0</v>
      </c>
      <c r="C78">
        <f t="shared" si="8"/>
        <v>974769</v>
      </c>
      <c r="D78" s="9">
        <f t="shared" si="9"/>
        <v>31</v>
      </c>
      <c r="E78" s="12">
        <f t="shared" si="10"/>
        <v>1.1210958904109591E-2</v>
      </c>
      <c r="F78">
        <f t="shared" si="11"/>
        <v>10928</v>
      </c>
      <c r="G78">
        <f t="shared" si="12"/>
        <v>985697</v>
      </c>
      <c r="H78" s="14"/>
      <c r="I78">
        <f t="shared" si="13"/>
        <v>985697</v>
      </c>
      <c r="J78" s="11" t="str">
        <f t="shared" si="7"/>
        <v>-</v>
      </c>
    </row>
    <row r="79" spans="1:10">
      <c r="A79" s="8">
        <v>40238</v>
      </c>
      <c r="B79">
        <f>SUMIF(利用履歴!$C$2:$C$48,"="&amp;定額コース支払!A79,利用履歴!$B$2:$B$48)</f>
        <v>0</v>
      </c>
      <c r="C79">
        <f t="shared" si="8"/>
        <v>985697</v>
      </c>
      <c r="D79" s="9">
        <f t="shared" si="9"/>
        <v>28</v>
      </c>
      <c r="E79" s="12">
        <f t="shared" si="10"/>
        <v>1.0126027397260274E-2</v>
      </c>
      <c r="F79">
        <f t="shared" si="11"/>
        <v>9981</v>
      </c>
      <c r="G79">
        <f t="shared" si="12"/>
        <v>995678</v>
      </c>
      <c r="H79" s="14"/>
      <c r="I79">
        <f t="shared" si="13"/>
        <v>995678</v>
      </c>
      <c r="J79" s="11" t="str">
        <f t="shared" si="7"/>
        <v>-</v>
      </c>
    </row>
    <row r="80" spans="1:10">
      <c r="A80" s="8">
        <v>40269</v>
      </c>
      <c r="B80">
        <f>SUMIF(利用履歴!$C$2:$C$48,"="&amp;定額コース支払!A80,利用履歴!$B$2:$B$48)</f>
        <v>0</v>
      </c>
      <c r="C80">
        <f t="shared" si="8"/>
        <v>995678</v>
      </c>
      <c r="D80" s="9">
        <f t="shared" si="9"/>
        <v>31</v>
      </c>
      <c r="E80" s="12">
        <f t="shared" si="10"/>
        <v>1.1210958904109591E-2</v>
      </c>
      <c r="F80">
        <f t="shared" si="11"/>
        <v>11162</v>
      </c>
      <c r="G80">
        <f t="shared" si="12"/>
        <v>1006840</v>
      </c>
      <c r="H80" s="14"/>
      <c r="I80">
        <f t="shared" si="13"/>
        <v>1006840</v>
      </c>
      <c r="J80" s="11" t="str">
        <f t="shared" si="7"/>
        <v>-</v>
      </c>
    </row>
    <row r="81" spans="1:10">
      <c r="A81" s="8">
        <v>40299</v>
      </c>
      <c r="B81">
        <f>SUMIF(利用履歴!$C$2:$C$48,"="&amp;定額コース支払!A81,利用履歴!$B$2:$B$48)</f>
        <v>0</v>
      </c>
      <c r="C81">
        <f t="shared" si="8"/>
        <v>1006840</v>
      </c>
      <c r="D81" s="9">
        <f t="shared" si="9"/>
        <v>30</v>
      </c>
      <c r="E81" s="12">
        <f t="shared" si="10"/>
        <v>1.084931506849315E-2</v>
      </c>
      <c r="F81">
        <f t="shared" si="11"/>
        <v>10923</v>
      </c>
      <c r="G81">
        <f t="shared" si="12"/>
        <v>1017763</v>
      </c>
      <c r="H81" s="14"/>
      <c r="I81">
        <f t="shared" si="13"/>
        <v>1017763</v>
      </c>
      <c r="J81" s="11" t="str">
        <f t="shared" si="7"/>
        <v>-</v>
      </c>
    </row>
    <row r="82" spans="1:10">
      <c r="A82" s="8">
        <v>40330</v>
      </c>
      <c r="B82">
        <f>SUMIF(利用履歴!$C$2:$C$48,"="&amp;定額コース支払!A82,利用履歴!$B$2:$B$48)</f>
        <v>0</v>
      </c>
      <c r="C82">
        <f t="shared" si="8"/>
        <v>1017763</v>
      </c>
      <c r="D82" s="9">
        <f t="shared" si="9"/>
        <v>31</v>
      </c>
      <c r="E82" s="12">
        <f t="shared" si="10"/>
        <v>1.1210958904109591E-2</v>
      </c>
      <c r="F82">
        <f t="shared" si="11"/>
        <v>11410</v>
      </c>
      <c r="G82">
        <f t="shared" si="12"/>
        <v>1029173</v>
      </c>
      <c r="H82" s="14"/>
      <c r="I82">
        <f t="shared" si="13"/>
        <v>1029173</v>
      </c>
      <c r="J82" s="11" t="str">
        <f t="shared" si="7"/>
        <v>-</v>
      </c>
    </row>
    <row r="83" spans="1:10">
      <c r="A83" s="8">
        <v>40360</v>
      </c>
      <c r="B83">
        <f>SUMIF(利用履歴!$C$2:$C$48,"="&amp;定額コース支払!A83,利用履歴!$B$2:$B$48)</f>
        <v>0</v>
      </c>
      <c r="C83">
        <f t="shared" si="8"/>
        <v>1029173</v>
      </c>
      <c r="D83" s="9">
        <f t="shared" si="9"/>
        <v>30</v>
      </c>
      <c r="E83" s="12">
        <f t="shared" si="10"/>
        <v>1.084931506849315E-2</v>
      </c>
      <c r="F83">
        <f t="shared" si="11"/>
        <v>11165</v>
      </c>
      <c r="G83">
        <f t="shared" si="12"/>
        <v>1040338</v>
      </c>
      <c r="H83" s="14"/>
      <c r="I83">
        <f t="shared" si="13"/>
        <v>1040338</v>
      </c>
      <c r="J83" s="11" t="str">
        <f t="shared" si="7"/>
        <v>-</v>
      </c>
    </row>
    <row r="84" spans="1:10">
      <c r="A84" s="8">
        <v>40391</v>
      </c>
      <c r="B84">
        <f>SUMIF(利用履歴!$C$2:$C$48,"="&amp;定額コース支払!A84,利用履歴!$B$2:$B$48)</f>
        <v>0</v>
      </c>
      <c r="C84">
        <f t="shared" si="8"/>
        <v>1040338</v>
      </c>
      <c r="D84" s="9">
        <f t="shared" si="9"/>
        <v>31</v>
      </c>
      <c r="E84" s="12">
        <f t="shared" si="10"/>
        <v>1.1210958904109591E-2</v>
      </c>
      <c r="F84">
        <f t="shared" si="11"/>
        <v>11663</v>
      </c>
      <c r="G84">
        <f t="shared" si="12"/>
        <v>1052001</v>
      </c>
      <c r="H84" s="14"/>
      <c r="I84">
        <f t="shared" si="13"/>
        <v>1052001</v>
      </c>
      <c r="J84" s="11" t="str">
        <f t="shared" si="7"/>
        <v>-</v>
      </c>
    </row>
    <row r="85" spans="1:10">
      <c r="A85" s="8">
        <v>40422</v>
      </c>
      <c r="B85">
        <f>SUMIF(利用履歴!$C$2:$C$48,"="&amp;定額コース支払!A85,利用履歴!$B$2:$B$48)</f>
        <v>0</v>
      </c>
      <c r="C85">
        <f t="shared" si="8"/>
        <v>1052001</v>
      </c>
      <c r="D85" s="9">
        <f t="shared" si="9"/>
        <v>31</v>
      </c>
      <c r="E85" s="12">
        <f t="shared" si="10"/>
        <v>1.1210958904109591E-2</v>
      </c>
      <c r="F85">
        <f t="shared" si="11"/>
        <v>11793</v>
      </c>
      <c r="G85">
        <f t="shared" si="12"/>
        <v>1063794</v>
      </c>
      <c r="H85" s="14"/>
      <c r="I85">
        <f t="shared" si="13"/>
        <v>1063794</v>
      </c>
      <c r="J85" s="11" t="str">
        <f t="shared" si="7"/>
        <v>-</v>
      </c>
    </row>
    <row r="86" spans="1:10">
      <c r="A86" s="8">
        <v>40452</v>
      </c>
      <c r="B86">
        <f>SUMIF(利用履歴!$C$2:$C$48,"="&amp;定額コース支払!A86,利用履歴!$B$2:$B$48)</f>
        <v>0</v>
      </c>
      <c r="C86">
        <f t="shared" si="8"/>
        <v>1063794</v>
      </c>
      <c r="D86" s="9">
        <f t="shared" si="9"/>
        <v>30</v>
      </c>
      <c r="E86" s="12">
        <f t="shared" si="10"/>
        <v>1.084931506849315E-2</v>
      </c>
      <c r="F86">
        <f t="shared" si="11"/>
        <v>11541</v>
      </c>
      <c r="G86">
        <f t="shared" si="12"/>
        <v>1075335</v>
      </c>
      <c r="H86" s="14"/>
      <c r="I86">
        <f t="shared" si="13"/>
        <v>1075335</v>
      </c>
      <c r="J86" s="11" t="str">
        <f t="shared" si="7"/>
        <v>-</v>
      </c>
    </row>
    <row r="87" spans="1:10">
      <c r="A87" s="8">
        <v>40483</v>
      </c>
      <c r="B87">
        <f>SUMIF(利用履歴!$C$2:$C$48,"="&amp;定額コース支払!A87,利用履歴!$B$2:$B$48)</f>
        <v>0</v>
      </c>
      <c r="C87">
        <f t="shared" si="8"/>
        <v>1075335</v>
      </c>
      <c r="D87" s="9">
        <f t="shared" si="9"/>
        <v>31</v>
      </c>
      <c r="E87" s="12">
        <f t="shared" si="10"/>
        <v>1.1210958904109591E-2</v>
      </c>
      <c r="F87">
        <f t="shared" si="11"/>
        <v>12055</v>
      </c>
      <c r="G87">
        <f t="shared" si="12"/>
        <v>1087390</v>
      </c>
      <c r="H87" s="14"/>
      <c r="I87">
        <f t="shared" si="13"/>
        <v>1087390</v>
      </c>
      <c r="J87" s="11" t="str">
        <f t="shared" si="7"/>
        <v>-</v>
      </c>
    </row>
    <row r="88" spans="1:10">
      <c r="A88" s="8">
        <v>40513</v>
      </c>
      <c r="B88">
        <f>SUMIF(利用履歴!$C$2:$C$48,"="&amp;定額コース支払!A88,利用履歴!$B$2:$B$48)</f>
        <v>0</v>
      </c>
      <c r="C88">
        <f t="shared" si="8"/>
        <v>1087390</v>
      </c>
      <c r="D88" s="9">
        <f t="shared" si="9"/>
        <v>30</v>
      </c>
      <c r="E88" s="12">
        <f t="shared" si="10"/>
        <v>1.084931506849315E-2</v>
      </c>
      <c r="F88">
        <f t="shared" si="11"/>
        <v>11797</v>
      </c>
      <c r="G88">
        <f t="shared" si="12"/>
        <v>1099187</v>
      </c>
      <c r="H88" s="14"/>
      <c r="I88">
        <f t="shared" si="13"/>
        <v>1099187</v>
      </c>
      <c r="J88" s="11" t="str">
        <f t="shared" si="7"/>
        <v>-</v>
      </c>
    </row>
    <row r="89" spans="1:10">
      <c r="A89" s="8">
        <v>40544</v>
      </c>
      <c r="B89">
        <f>SUMIF(利用履歴!$C$2:$C$48,"="&amp;定額コース支払!A89,利用履歴!$B$2:$B$48)</f>
        <v>0</v>
      </c>
      <c r="C89">
        <f t="shared" si="8"/>
        <v>1099187</v>
      </c>
      <c r="D89" s="9">
        <f t="shared" si="9"/>
        <v>31</v>
      </c>
      <c r="E89" s="12">
        <f t="shared" si="10"/>
        <v>1.1210958904109591E-2</v>
      </c>
      <c r="F89">
        <f t="shared" si="11"/>
        <v>12322</v>
      </c>
      <c r="G89">
        <f t="shared" si="12"/>
        <v>1111509</v>
      </c>
      <c r="H89" s="14"/>
      <c r="I89">
        <f t="shared" si="13"/>
        <v>1111509</v>
      </c>
      <c r="J89" s="11" t="str">
        <f t="shared" si="7"/>
        <v>-</v>
      </c>
    </row>
    <row r="90" spans="1:10">
      <c r="A90" s="8">
        <v>40575</v>
      </c>
      <c r="B90">
        <f>SUMIF(利用履歴!$C$2:$C$48,"="&amp;定額コース支払!A90,利用履歴!$B$2:$B$48)</f>
        <v>0</v>
      </c>
      <c r="C90">
        <f t="shared" si="8"/>
        <v>1111509</v>
      </c>
      <c r="D90" s="9">
        <f t="shared" si="9"/>
        <v>31</v>
      </c>
      <c r="E90" s="12">
        <f t="shared" si="10"/>
        <v>1.1210958904109591E-2</v>
      </c>
      <c r="F90">
        <f t="shared" si="11"/>
        <v>12461</v>
      </c>
      <c r="G90">
        <f t="shared" si="12"/>
        <v>1123970</v>
      </c>
      <c r="H90" s="14"/>
      <c r="I90">
        <f t="shared" si="13"/>
        <v>1123970</v>
      </c>
      <c r="J90" s="11" t="str">
        <f t="shared" si="7"/>
        <v>-</v>
      </c>
    </row>
    <row r="91" spans="1:10">
      <c r="A91" s="8">
        <v>40603</v>
      </c>
      <c r="B91">
        <f>SUMIF(利用履歴!$C$2:$C$48,"="&amp;定額コース支払!A91,利用履歴!$B$2:$B$48)</f>
        <v>0</v>
      </c>
      <c r="C91">
        <f t="shared" si="8"/>
        <v>1123970</v>
      </c>
      <c r="D91" s="9">
        <f t="shared" si="9"/>
        <v>28</v>
      </c>
      <c r="E91" s="12">
        <f t="shared" si="10"/>
        <v>1.0126027397260274E-2</v>
      </c>
      <c r="F91">
        <f t="shared" si="11"/>
        <v>11381</v>
      </c>
      <c r="G91">
        <f t="shared" si="12"/>
        <v>1135351</v>
      </c>
      <c r="H91" s="14"/>
      <c r="I91">
        <f t="shared" si="13"/>
        <v>1135351</v>
      </c>
      <c r="J91" s="11" t="str">
        <f t="shared" si="7"/>
        <v>-</v>
      </c>
    </row>
    <row r="92" spans="1:10">
      <c r="A92" s="8">
        <v>40634</v>
      </c>
      <c r="B92">
        <f>SUMIF(利用履歴!$C$2:$C$48,"="&amp;定額コース支払!A92,利用履歴!$B$2:$B$48)</f>
        <v>0</v>
      </c>
      <c r="C92">
        <f t="shared" si="8"/>
        <v>1135351</v>
      </c>
      <c r="D92" s="9">
        <f t="shared" si="9"/>
        <v>31</v>
      </c>
      <c r="E92" s="12">
        <f t="shared" si="10"/>
        <v>1.1210958904109591E-2</v>
      </c>
      <c r="F92">
        <f t="shared" si="11"/>
        <v>12728</v>
      </c>
      <c r="G92">
        <f t="shared" si="12"/>
        <v>1148079</v>
      </c>
      <c r="H92" s="14"/>
      <c r="I92">
        <f t="shared" si="13"/>
        <v>1148079</v>
      </c>
      <c r="J92" s="11" t="str">
        <f t="shared" si="7"/>
        <v>-</v>
      </c>
    </row>
    <row r="93" spans="1:10">
      <c r="A93" s="8">
        <v>40664</v>
      </c>
      <c r="B93">
        <f>SUMIF(利用履歴!$C$2:$C$48,"="&amp;定額コース支払!A93,利用履歴!$B$2:$B$48)</f>
        <v>0</v>
      </c>
      <c r="C93">
        <f t="shared" si="8"/>
        <v>1148079</v>
      </c>
      <c r="D93" s="9">
        <f t="shared" si="9"/>
        <v>30</v>
      </c>
      <c r="E93" s="12">
        <f t="shared" si="10"/>
        <v>1.084931506849315E-2</v>
      </c>
      <c r="F93">
        <f t="shared" si="11"/>
        <v>12455</v>
      </c>
      <c r="G93">
        <f t="shared" si="12"/>
        <v>1160534</v>
      </c>
      <c r="H93" s="14"/>
      <c r="I93">
        <f t="shared" si="13"/>
        <v>1160534</v>
      </c>
      <c r="J93" s="11" t="str">
        <f t="shared" si="7"/>
        <v>-</v>
      </c>
    </row>
    <row r="94" spans="1:10">
      <c r="A94" s="8">
        <v>40695</v>
      </c>
      <c r="B94">
        <f>SUMIF(利用履歴!$C$2:$C$48,"="&amp;定額コース支払!A94,利用履歴!$B$2:$B$48)</f>
        <v>0</v>
      </c>
      <c r="C94">
        <f t="shared" si="8"/>
        <v>1160534</v>
      </c>
      <c r="D94" s="9">
        <f t="shared" si="9"/>
        <v>31</v>
      </c>
      <c r="E94" s="12">
        <f t="shared" si="10"/>
        <v>1.1210958904109591E-2</v>
      </c>
      <c r="F94">
        <f t="shared" si="11"/>
        <v>13010</v>
      </c>
      <c r="G94">
        <f t="shared" si="12"/>
        <v>1173544</v>
      </c>
      <c r="H94" s="14"/>
      <c r="I94">
        <f t="shared" si="13"/>
        <v>1173544</v>
      </c>
      <c r="J94" s="11" t="str">
        <f t="shared" si="7"/>
        <v>-</v>
      </c>
    </row>
    <row r="95" spans="1:10">
      <c r="A95" s="8">
        <v>40725</v>
      </c>
      <c r="B95">
        <f>SUMIF(利用履歴!$C$2:$C$48,"="&amp;定額コース支払!A95,利用履歴!$B$2:$B$48)</f>
        <v>0</v>
      </c>
      <c r="C95">
        <f t="shared" si="8"/>
        <v>1173544</v>
      </c>
      <c r="D95" s="9">
        <f t="shared" si="9"/>
        <v>30</v>
      </c>
      <c r="E95" s="12">
        <f t="shared" si="10"/>
        <v>1.084931506849315E-2</v>
      </c>
      <c r="F95">
        <f t="shared" si="11"/>
        <v>12732</v>
      </c>
      <c r="G95">
        <f t="shared" si="12"/>
        <v>1186276</v>
      </c>
      <c r="H95" s="14"/>
      <c r="I95">
        <f t="shared" si="13"/>
        <v>1186276</v>
      </c>
      <c r="J95" s="11" t="str">
        <f t="shared" si="7"/>
        <v>-</v>
      </c>
    </row>
    <row r="96" spans="1:10">
      <c r="A96" s="8">
        <v>40756</v>
      </c>
      <c r="B96">
        <f>SUMIF(利用履歴!$C$2:$C$48,"="&amp;定額コース支払!A96,利用履歴!$B$2:$B$48)</f>
        <v>0</v>
      </c>
      <c r="C96">
        <f t="shared" si="8"/>
        <v>1186276</v>
      </c>
      <c r="D96" s="9">
        <f t="shared" si="9"/>
        <v>31</v>
      </c>
      <c r="E96" s="12">
        <f t="shared" si="10"/>
        <v>1.1210958904109591E-2</v>
      </c>
      <c r="F96">
        <f t="shared" si="11"/>
        <v>13299</v>
      </c>
      <c r="G96">
        <f t="shared" si="12"/>
        <v>1199575</v>
      </c>
      <c r="H96" s="14"/>
      <c r="I96">
        <f t="shared" si="13"/>
        <v>1199575</v>
      </c>
      <c r="J96" s="11" t="str">
        <f t="shared" si="7"/>
        <v>-</v>
      </c>
    </row>
    <row r="97" spans="1:10">
      <c r="A97" s="8">
        <v>40787</v>
      </c>
      <c r="B97">
        <f>SUMIF(利用履歴!$C$2:$C$48,"="&amp;定額コース支払!A97,利用履歴!$B$2:$B$48)</f>
        <v>0</v>
      </c>
      <c r="C97">
        <f t="shared" si="8"/>
        <v>1199575</v>
      </c>
      <c r="D97" s="9">
        <f t="shared" si="9"/>
        <v>31</v>
      </c>
      <c r="E97" s="12">
        <f t="shared" si="10"/>
        <v>1.1210958904109591E-2</v>
      </c>
      <c r="F97">
        <f t="shared" si="11"/>
        <v>13448</v>
      </c>
      <c r="G97">
        <f t="shared" si="12"/>
        <v>1213023</v>
      </c>
      <c r="H97" s="14"/>
      <c r="I97">
        <f t="shared" si="13"/>
        <v>1213023</v>
      </c>
      <c r="J97" s="11" t="str">
        <f t="shared" si="7"/>
        <v>-</v>
      </c>
    </row>
    <row r="98" spans="1:10">
      <c r="A98" s="8">
        <v>40817</v>
      </c>
      <c r="B98">
        <f>SUMIF(利用履歴!$C$2:$C$48,"="&amp;定額コース支払!A98,利用履歴!$B$2:$B$48)</f>
        <v>0</v>
      </c>
      <c r="C98">
        <f t="shared" si="8"/>
        <v>1213023</v>
      </c>
      <c r="D98" s="9">
        <f t="shared" si="9"/>
        <v>30</v>
      </c>
      <c r="E98" s="12">
        <f t="shared" si="10"/>
        <v>1.084931506849315E-2</v>
      </c>
      <c r="F98">
        <f t="shared" si="11"/>
        <v>13160</v>
      </c>
      <c r="G98">
        <f t="shared" si="12"/>
        <v>1226183</v>
      </c>
      <c r="H98" s="14"/>
      <c r="I98">
        <f t="shared" si="13"/>
        <v>1226183</v>
      </c>
      <c r="J98" s="11" t="str">
        <f t="shared" si="7"/>
        <v>-</v>
      </c>
    </row>
    <row r="99" spans="1:10">
      <c r="A99" s="8">
        <v>40848</v>
      </c>
      <c r="B99">
        <f>SUMIF(利用履歴!$C$2:$C$48,"="&amp;定額コース支払!A99,利用履歴!$B$2:$B$48)</f>
        <v>0</v>
      </c>
      <c r="C99">
        <f t="shared" si="8"/>
        <v>1226183</v>
      </c>
      <c r="D99" s="9">
        <f t="shared" si="9"/>
        <v>31</v>
      </c>
      <c r="E99" s="12">
        <f t="shared" si="10"/>
        <v>1.1210958904109591E-2</v>
      </c>
      <c r="F99">
        <f t="shared" si="11"/>
        <v>13746</v>
      </c>
      <c r="G99">
        <f t="shared" si="12"/>
        <v>1239929</v>
      </c>
      <c r="H99" s="14"/>
      <c r="I99">
        <f t="shared" si="13"/>
        <v>1239929</v>
      </c>
      <c r="J99" s="11" t="str">
        <f t="shared" si="7"/>
        <v>-</v>
      </c>
    </row>
    <row r="100" spans="1:10">
      <c r="A100" s="8">
        <v>40878</v>
      </c>
      <c r="B100">
        <f>SUMIF(利用履歴!$C$2:$C$48,"="&amp;定額コース支払!A100,利用履歴!$B$2:$B$48)</f>
        <v>0</v>
      </c>
      <c r="C100">
        <f t="shared" si="8"/>
        <v>1239929</v>
      </c>
      <c r="D100" s="9">
        <f t="shared" si="9"/>
        <v>30</v>
      </c>
      <c r="E100" s="12">
        <f t="shared" si="10"/>
        <v>1.084931506849315E-2</v>
      </c>
      <c r="F100">
        <f t="shared" si="11"/>
        <v>13452</v>
      </c>
      <c r="G100">
        <f t="shared" si="12"/>
        <v>1253381</v>
      </c>
      <c r="H100" s="14"/>
      <c r="I100">
        <f t="shared" si="13"/>
        <v>1253381</v>
      </c>
      <c r="J100" s="11" t="str">
        <f t="shared" si="7"/>
        <v>-</v>
      </c>
    </row>
    <row r="101" spans="1:10">
      <c r="A101" s="8">
        <v>40909</v>
      </c>
      <c r="B101">
        <f>SUMIF(利用履歴!$C$2:$C$48,"="&amp;定額コース支払!A101,利用履歴!$B$2:$B$48)</f>
        <v>0</v>
      </c>
      <c r="C101">
        <f t="shared" si="8"/>
        <v>1253381</v>
      </c>
      <c r="D101" s="9">
        <f t="shared" si="9"/>
        <v>31</v>
      </c>
      <c r="E101" s="12">
        <f t="shared" si="10"/>
        <v>1.1210958904109591E-2</v>
      </c>
      <c r="F101">
        <f t="shared" si="11"/>
        <v>14051</v>
      </c>
      <c r="G101">
        <f t="shared" si="12"/>
        <v>1267432</v>
      </c>
      <c r="H101" s="14"/>
      <c r="I101">
        <f t="shared" si="13"/>
        <v>1267432</v>
      </c>
      <c r="J101" s="11" t="str">
        <f t="shared" si="7"/>
        <v>-</v>
      </c>
    </row>
    <row r="102" spans="1:10">
      <c r="A102" s="8">
        <v>40940</v>
      </c>
      <c r="B102">
        <f>SUMIF(利用履歴!$C$2:$C$48,"="&amp;定額コース支払!A102,利用履歴!$B$2:$B$48)</f>
        <v>0</v>
      </c>
      <c r="C102">
        <f t="shared" si="8"/>
        <v>1267432</v>
      </c>
      <c r="D102" s="9">
        <f t="shared" si="9"/>
        <v>31</v>
      </c>
      <c r="E102" s="12">
        <f t="shared" si="10"/>
        <v>1.1210958904109591E-2</v>
      </c>
      <c r="F102">
        <f t="shared" si="11"/>
        <v>14209</v>
      </c>
      <c r="G102">
        <f t="shared" si="12"/>
        <v>1281641</v>
      </c>
      <c r="H102" s="14"/>
      <c r="I102">
        <f t="shared" si="13"/>
        <v>1281641</v>
      </c>
      <c r="J102" s="11" t="str">
        <f t="shared" si="7"/>
        <v>-</v>
      </c>
    </row>
    <row r="103" spans="1:10">
      <c r="A103" s="8">
        <v>40969</v>
      </c>
      <c r="B103">
        <f>SUMIF(利用履歴!$C$2:$C$48,"="&amp;定額コース支払!A103,利用履歴!$B$2:$B$48)</f>
        <v>0</v>
      </c>
      <c r="C103">
        <f t="shared" si="8"/>
        <v>1281641</v>
      </c>
      <c r="D103" s="9">
        <f t="shared" si="9"/>
        <v>29</v>
      </c>
      <c r="E103" s="12">
        <f t="shared" si="10"/>
        <v>1.0487671232876713E-2</v>
      </c>
      <c r="F103">
        <f t="shared" si="11"/>
        <v>13441</v>
      </c>
      <c r="G103">
        <f t="shared" si="12"/>
        <v>1295082</v>
      </c>
      <c r="H103" s="14"/>
      <c r="I103">
        <f t="shared" si="13"/>
        <v>1295082</v>
      </c>
      <c r="J103" s="11" t="str">
        <f t="shared" si="7"/>
        <v>-</v>
      </c>
    </row>
    <row r="104" spans="1:10">
      <c r="A104" s="8">
        <v>41000</v>
      </c>
      <c r="B104">
        <f>SUMIF(利用履歴!$C$2:$C$48,"="&amp;定額コース支払!A104,利用履歴!$B$2:$B$48)</f>
        <v>0</v>
      </c>
      <c r="C104">
        <f t="shared" si="8"/>
        <v>1295082</v>
      </c>
      <c r="D104" s="9">
        <f t="shared" si="9"/>
        <v>31</v>
      </c>
      <c r="E104" s="12">
        <f t="shared" si="10"/>
        <v>1.1210958904109591E-2</v>
      </c>
      <c r="F104">
        <f t="shared" si="11"/>
        <v>14519</v>
      </c>
      <c r="G104">
        <f t="shared" si="12"/>
        <v>1309601</v>
      </c>
      <c r="H104" s="14"/>
      <c r="I104">
        <f t="shared" si="13"/>
        <v>1309601</v>
      </c>
      <c r="J104" s="11" t="str">
        <f t="shared" si="7"/>
        <v>-</v>
      </c>
    </row>
    <row r="105" spans="1:10">
      <c r="A105" s="8">
        <v>41030</v>
      </c>
      <c r="B105">
        <f>SUMIF(利用履歴!$C$2:$C$48,"="&amp;定額コース支払!A105,利用履歴!$B$2:$B$48)</f>
        <v>0</v>
      </c>
      <c r="C105">
        <f t="shared" si="8"/>
        <v>1309601</v>
      </c>
      <c r="D105" s="9">
        <f t="shared" si="9"/>
        <v>30</v>
      </c>
      <c r="E105" s="12">
        <f t="shared" si="10"/>
        <v>1.084931506849315E-2</v>
      </c>
      <c r="F105">
        <f t="shared" si="11"/>
        <v>14208</v>
      </c>
      <c r="G105">
        <f t="shared" si="12"/>
        <v>1323809</v>
      </c>
      <c r="H105" s="14"/>
      <c r="I105">
        <f t="shared" si="13"/>
        <v>1323809</v>
      </c>
      <c r="J105" s="11" t="str">
        <f t="shared" si="7"/>
        <v>-</v>
      </c>
    </row>
    <row r="106" spans="1:10">
      <c r="A106" s="8">
        <v>41061</v>
      </c>
      <c r="B106">
        <f>SUMIF(利用履歴!$C$2:$C$48,"="&amp;定額コース支払!A106,利用履歴!$B$2:$B$48)</f>
        <v>0</v>
      </c>
      <c r="C106">
        <f t="shared" si="8"/>
        <v>1323809</v>
      </c>
      <c r="D106" s="9">
        <f t="shared" si="9"/>
        <v>31</v>
      </c>
      <c r="E106" s="12">
        <f t="shared" si="10"/>
        <v>1.1210958904109591E-2</v>
      </c>
      <c r="F106">
        <f t="shared" si="11"/>
        <v>14841</v>
      </c>
      <c r="G106">
        <f t="shared" si="12"/>
        <v>1338650</v>
      </c>
      <c r="H106" s="14"/>
      <c r="I106">
        <f t="shared" si="13"/>
        <v>1338650</v>
      </c>
      <c r="J106" s="11" t="str">
        <f t="shared" si="7"/>
        <v>-</v>
      </c>
    </row>
    <row r="107" spans="1:10">
      <c r="A107" s="8">
        <v>41091</v>
      </c>
      <c r="B107">
        <f>SUMIF(利用履歴!$C$2:$C$48,"="&amp;定額コース支払!A107,利用履歴!$B$2:$B$48)</f>
        <v>0</v>
      </c>
      <c r="C107">
        <f t="shared" si="8"/>
        <v>1338650</v>
      </c>
      <c r="D107" s="9">
        <f t="shared" si="9"/>
        <v>30</v>
      </c>
      <c r="E107" s="12">
        <f t="shared" si="10"/>
        <v>1.084931506849315E-2</v>
      </c>
      <c r="F107">
        <f t="shared" si="11"/>
        <v>14523</v>
      </c>
      <c r="G107">
        <f t="shared" si="12"/>
        <v>1353173</v>
      </c>
      <c r="H107" s="14"/>
      <c r="I107">
        <f t="shared" si="13"/>
        <v>1353173</v>
      </c>
      <c r="J107" s="11" t="str">
        <f t="shared" si="7"/>
        <v>-</v>
      </c>
    </row>
    <row r="108" spans="1:10">
      <c r="A108" s="8">
        <v>41122</v>
      </c>
      <c r="B108">
        <f>SUMIF(利用履歴!$C$2:$C$48,"="&amp;定額コース支払!A108,利用履歴!$B$2:$B$48)</f>
        <v>0</v>
      </c>
      <c r="C108">
        <f t="shared" si="8"/>
        <v>1353173</v>
      </c>
      <c r="D108" s="9">
        <f t="shared" si="9"/>
        <v>31</v>
      </c>
      <c r="E108" s="12">
        <f t="shared" si="10"/>
        <v>1.1210958904109591E-2</v>
      </c>
      <c r="F108">
        <f t="shared" si="11"/>
        <v>15170</v>
      </c>
      <c r="G108">
        <f t="shared" si="12"/>
        <v>1368343</v>
      </c>
      <c r="H108" s="14"/>
      <c r="I108">
        <f t="shared" si="13"/>
        <v>1368343</v>
      </c>
      <c r="J108" s="11" t="str">
        <f t="shared" si="7"/>
        <v>-</v>
      </c>
    </row>
    <row r="109" spans="1:10">
      <c r="A109" s="8">
        <v>41153</v>
      </c>
      <c r="B109">
        <f>SUMIF(利用履歴!$C$2:$C$48,"="&amp;定額コース支払!A109,利用履歴!$B$2:$B$48)</f>
        <v>0</v>
      </c>
      <c r="C109">
        <f t="shared" si="8"/>
        <v>1368343</v>
      </c>
      <c r="D109" s="9">
        <f t="shared" si="9"/>
        <v>31</v>
      </c>
      <c r="E109" s="12">
        <f t="shared" si="10"/>
        <v>1.1210958904109591E-2</v>
      </c>
      <c r="F109">
        <f t="shared" si="11"/>
        <v>15340</v>
      </c>
      <c r="G109">
        <f t="shared" si="12"/>
        <v>1383683</v>
      </c>
      <c r="H109" s="14"/>
      <c r="I109">
        <f t="shared" si="13"/>
        <v>1383683</v>
      </c>
      <c r="J109" s="11" t="str">
        <f t="shared" si="7"/>
        <v>-</v>
      </c>
    </row>
    <row r="110" spans="1:10">
      <c r="A110" s="8">
        <v>41183</v>
      </c>
      <c r="B110">
        <f>SUMIF(利用履歴!$C$2:$C$48,"="&amp;定額コース支払!A110,利用履歴!$B$2:$B$48)</f>
        <v>0</v>
      </c>
      <c r="C110">
        <f t="shared" si="8"/>
        <v>1383683</v>
      </c>
      <c r="D110" s="9">
        <f t="shared" si="9"/>
        <v>30</v>
      </c>
      <c r="E110" s="12">
        <f t="shared" si="10"/>
        <v>1.084931506849315E-2</v>
      </c>
      <c r="F110">
        <f t="shared" si="11"/>
        <v>15012</v>
      </c>
      <c r="G110">
        <f t="shared" si="12"/>
        <v>1398695</v>
      </c>
      <c r="H110" s="14"/>
      <c r="I110">
        <f t="shared" si="13"/>
        <v>1398695</v>
      </c>
      <c r="J110" s="11" t="str">
        <f t="shared" si="7"/>
        <v>-</v>
      </c>
    </row>
    <row r="111" spans="1:10">
      <c r="A111" s="8">
        <v>41214</v>
      </c>
      <c r="B111">
        <f>SUMIF(利用履歴!$C$2:$C$48,"="&amp;定額コース支払!A111,利用履歴!$B$2:$B$48)</f>
        <v>0</v>
      </c>
      <c r="C111">
        <f t="shared" si="8"/>
        <v>1398695</v>
      </c>
      <c r="D111" s="9">
        <f t="shared" si="9"/>
        <v>31</v>
      </c>
      <c r="E111" s="12">
        <f t="shared" si="10"/>
        <v>1.1210958904109591E-2</v>
      </c>
      <c r="F111">
        <f t="shared" si="11"/>
        <v>15680</v>
      </c>
      <c r="G111">
        <f t="shared" si="12"/>
        <v>1414375</v>
      </c>
      <c r="H111" s="14"/>
      <c r="I111">
        <f t="shared" si="13"/>
        <v>1414375</v>
      </c>
      <c r="J111" s="11" t="str">
        <f t="shared" si="7"/>
        <v>-</v>
      </c>
    </row>
    <row r="112" spans="1:10">
      <c r="A112" s="8">
        <v>41244</v>
      </c>
      <c r="B112">
        <f>SUMIF(利用履歴!$C$2:$C$48,"="&amp;定額コース支払!A112,利用履歴!$B$2:$B$48)</f>
        <v>0</v>
      </c>
      <c r="C112">
        <f t="shared" si="8"/>
        <v>1414375</v>
      </c>
      <c r="D112" s="9">
        <f t="shared" si="9"/>
        <v>30</v>
      </c>
      <c r="E112" s="12">
        <f t="shared" si="10"/>
        <v>1.084931506849315E-2</v>
      </c>
      <c r="F112">
        <f t="shared" si="11"/>
        <v>15345</v>
      </c>
      <c r="G112">
        <f t="shared" si="12"/>
        <v>1429720</v>
      </c>
      <c r="H112" s="14"/>
      <c r="I112">
        <f t="shared" si="13"/>
        <v>1429720</v>
      </c>
      <c r="J112" s="11" t="str">
        <f t="shared" si="7"/>
        <v>-</v>
      </c>
    </row>
    <row r="113" spans="1:10">
      <c r="A113" s="8">
        <v>41275</v>
      </c>
      <c r="B113">
        <f>SUMIF(利用履歴!$C$2:$C$48,"="&amp;定額コース支払!A113,利用履歴!$B$2:$B$48)</f>
        <v>0</v>
      </c>
      <c r="C113">
        <f t="shared" si="8"/>
        <v>1429720</v>
      </c>
      <c r="D113" s="9">
        <f t="shared" si="9"/>
        <v>31</v>
      </c>
      <c r="E113" s="12">
        <f t="shared" si="10"/>
        <v>1.1210958904109591E-2</v>
      </c>
      <c r="F113">
        <f t="shared" si="11"/>
        <v>16028</v>
      </c>
      <c r="G113">
        <f t="shared" si="12"/>
        <v>1445748</v>
      </c>
      <c r="H113" s="14"/>
      <c r="I113">
        <f t="shared" si="13"/>
        <v>1445748</v>
      </c>
      <c r="J113" s="11" t="str">
        <f t="shared" si="7"/>
        <v>-</v>
      </c>
    </row>
    <row r="114" spans="1:10">
      <c r="A114" s="8">
        <v>41306</v>
      </c>
      <c r="B114">
        <f>SUMIF(利用履歴!$C$2:$C$48,"="&amp;定額コース支払!A114,利用履歴!$B$2:$B$48)</f>
        <v>0</v>
      </c>
      <c r="C114">
        <f t="shared" si="8"/>
        <v>1445748</v>
      </c>
      <c r="D114" s="9">
        <f t="shared" si="9"/>
        <v>31</v>
      </c>
      <c r="E114" s="12">
        <f t="shared" si="10"/>
        <v>1.1210958904109591E-2</v>
      </c>
      <c r="F114">
        <f t="shared" si="11"/>
        <v>16208</v>
      </c>
      <c r="G114">
        <f t="shared" si="12"/>
        <v>1461956</v>
      </c>
      <c r="H114" s="14"/>
      <c r="I114">
        <f t="shared" si="13"/>
        <v>1461956</v>
      </c>
      <c r="J114" s="11" t="str">
        <f t="shared" si="7"/>
        <v>-</v>
      </c>
    </row>
    <row r="115" spans="1:10">
      <c r="A115" s="8">
        <v>41334</v>
      </c>
      <c r="B115">
        <f>SUMIF(利用履歴!$C$2:$C$48,"="&amp;定額コース支払!A115,利用履歴!$B$2:$B$48)</f>
        <v>0</v>
      </c>
      <c r="C115">
        <f t="shared" si="8"/>
        <v>1461956</v>
      </c>
      <c r="D115" s="9">
        <f t="shared" si="9"/>
        <v>28</v>
      </c>
      <c r="E115" s="12">
        <f t="shared" si="10"/>
        <v>1.0126027397260274E-2</v>
      </c>
      <c r="F115">
        <f t="shared" si="11"/>
        <v>14803</v>
      </c>
      <c r="G115">
        <f t="shared" si="12"/>
        <v>1476759</v>
      </c>
      <c r="H115" s="14"/>
      <c r="I115">
        <f t="shared" si="13"/>
        <v>1476759</v>
      </c>
      <c r="J115" s="11" t="str">
        <f t="shared" si="7"/>
        <v>-</v>
      </c>
    </row>
    <row r="116" spans="1:10">
      <c r="A116" s="8">
        <v>41365</v>
      </c>
      <c r="B116">
        <f>SUMIF(利用履歴!$C$2:$C$48,"="&amp;定額コース支払!A116,利用履歴!$B$2:$B$48)</f>
        <v>0</v>
      </c>
      <c r="C116">
        <f t="shared" si="8"/>
        <v>1476759</v>
      </c>
      <c r="D116" s="9">
        <f t="shared" si="9"/>
        <v>31</v>
      </c>
      <c r="E116" s="12">
        <f t="shared" si="10"/>
        <v>1.1210958904109591E-2</v>
      </c>
      <c r="F116">
        <f t="shared" si="11"/>
        <v>16555</v>
      </c>
      <c r="G116">
        <f t="shared" si="12"/>
        <v>1493314</v>
      </c>
      <c r="H116" s="14"/>
      <c r="I116">
        <f t="shared" si="13"/>
        <v>1493314</v>
      </c>
      <c r="J116" s="11" t="str">
        <f t="shared" si="7"/>
        <v>-</v>
      </c>
    </row>
    <row r="117" spans="1:10">
      <c r="A117" s="8">
        <v>41395</v>
      </c>
      <c r="B117">
        <f>SUMIF(利用履歴!$C$2:$C$48,"="&amp;定額コース支払!A117,利用履歴!$B$2:$B$48)</f>
        <v>0</v>
      </c>
      <c r="C117">
        <f t="shared" si="8"/>
        <v>1493314</v>
      </c>
      <c r="D117" s="9">
        <f t="shared" si="9"/>
        <v>30</v>
      </c>
      <c r="E117" s="12">
        <f t="shared" si="10"/>
        <v>1.084931506849315E-2</v>
      </c>
      <c r="F117">
        <f t="shared" si="11"/>
        <v>16201</v>
      </c>
      <c r="G117">
        <f t="shared" si="12"/>
        <v>1509515</v>
      </c>
      <c r="H117" s="14"/>
      <c r="I117">
        <f t="shared" si="13"/>
        <v>1509515</v>
      </c>
      <c r="J117" s="11" t="str">
        <f t="shared" si="7"/>
        <v>-</v>
      </c>
    </row>
    <row r="118" spans="1:10">
      <c r="A118" s="8">
        <v>41426</v>
      </c>
      <c r="B118">
        <f>SUMIF(利用履歴!$C$2:$C$48,"="&amp;定額コース支払!A118,利用履歴!$B$2:$B$48)</f>
        <v>0</v>
      </c>
      <c r="C118">
        <f t="shared" si="8"/>
        <v>1509515</v>
      </c>
      <c r="D118" s="9">
        <f t="shared" si="9"/>
        <v>31</v>
      </c>
      <c r="E118" s="12">
        <f t="shared" si="10"/>
        <v>1.1210958904109591E-2</v>
      </c>
      <c r="F118">
        <f t="shared" si="11"/>
        <v>16923</v>
      </c>
      <c r="G118">
        <f t="shared" si="12"/>
        <v>1526438</v>
      </c>
      <c r="H118" s="14"/>
      <c r="I118">
        <f t="shared" si="13"/>
        <v>1526438</v>
      </c>
      <c r="J118" s="11" t="str">
        <f t="shared" si="7"/>
        <v>-</v>
      </c>
    </row>
    <row r="119" spans="1:10">
      <c r="A119" s="8">
        <v>41456</v>
      </c>
      <c r="B119">
        <f>SUMIF(利用履歴!$C$2:$C$48,"="&amp;定額コース支払!A119,利用履歴!$B$2:$B$48)</f>
        <v>0</v>
      </c>
      <c r="C119">
        <f t="shared" si="8"/>
        <v>1526438</v>
      </c>
      <c r="D119" s="9">
        <f t="shared" si="9"/>
        <v>30</v>
      </c>
      <c r="E119" s="12">
        <f t="shared" si="10"/>
        <v>1.084931506849315E-2</v>
      </c>
      <c r="F119">
        <f t="shared" si="11"/>
        <v>16560</v>
      </c>
      <c r="G119">
        <f t="shared" si="12"/>
        <v>1542998</v>
      </c>
      <c r="H119" s="14"/>
      <c r="I119">
        <f t="shared" si="13"/>
        <v>1542998</v>
      </c>
      <c r="J119" s="11" t="str">
        <f t="shared" si="7"/>
        <v>-</v>
      </c>
    </row>
    <row r="120" spans="1:10">
      <c r="A120" s="8">
        <v>41487</v>
      </c>
      <c r="B120">
        <f>SUMIF(利用履歴!$C$2:$C$48,"="&amp;定額コース支払!A120,利用履歴!$B$2:$B$48)</f>
        <v>0</v>
      </c>
      <c r="C120">
        <f t="shared" si="8"/>
        <v>1542998</v>
      </c>
      <c r="D120" s="9">
        <f t="shared" si="9"/>
        <v>31</v>
      </c>
      <c r="E120" s="12">
        <f t="shared" si="10"/>
        <v>1.1210958904109591E-2</v>
      </c>
      <c r="F120">
        <f t="shared" si="11"/>
        <v>17298</v>
      </c>
      <c r="G120">
        <f t="shared" si="12"/>
        <v>1560296</v>
      </c>
      <c r="H120" s="14"/>
      <c r="I120">
        <f t="shared" si="13"/>
        <v>1560296</v>
      </c>
      <c r="J120" s="11" t="str">
        <f t="shared" si="7"/>
        <v>-</v>
      </c>
    </row>
    <row r="121" spans="1:10">
      <c r="A121" s="8">
        <v>41518</v>
      </c>
      <c r="B121">
        <f>SUMIF(利用履歴!$C$2:$C$48,"="&amp;定額コース支払!A121,利用履歴!$B$2:$B$48)</f>
        <v>0</v>
      </c>
      <c r="C121">
        <f t="shared" si="8"/>
        <v>1560296</v>
      </c>
      <c r="D121" s="9">
        <f t="shared" si="9"/>
        <v>31</v>
      </c>
      <c r="E121" s="12">
        <f t="shared" si="10"/>
        <v>1.1210958904109591E-2</v>
      </c>
      <c r="F121">
        <f t="shared" si="11"/>
        <v>17492</v>
      </c>
      <c r="G121">
        <f t="shared" si="12"/>
        <v>1577788</v>
      </c>
      <c r="H121" s="14"/>
      <c r="I121">
        <f t="shared" si="13"/>
        <v>1577788</v>
      </c>
      <c r="J121" s="11" t="str">
        <f t="shared" si="7"/>
        <v>-</v>
      </c>
    </row>
    <row r="122" spans="1:10">
      <c r="A122" s="8">
        <v>41548</v>
      </c>
      <c r="B122">
        <f>SUMIF(利用履歴!$C$2:$C$48,"="&amp;定額コース支払!A122,利用履歴!$B$2:$B$48)</f>
        <v>0</v>
      </c>
      <c r="C122">
        <f t="shared" si="8"/>
        <v>1577788</v>
      </c>
      <c r="D122" s="9">
        <f t="shared" si="9"/>
        <v>30</v>
      </c>
      <c r="E122" s="12">
        <f t="shared" si="10"/>
        <v>1.084931506849315E-2</v>
      </c>
      <c r="F122">
        <f t="shared" si="11"/>
        <v>17117</v>
      </c>
      <c r="G122">
        <f t="shared" si="12"/>
        <v>1594905</v>
      </c>
      <c r="H122" s="14"/>
      <c r="I122">
        <f t="shared" si="13"/>
        <v>1594905</v>
      </c>
      <c r="J122" s="11" t="str">
        <f t="shared" si="7"/>
        <v>-</v>
      </c>
    </row>
    <row r="123" spans="1:10">
      <c r="A123" s="8">
        <v>41579</v>
      </c>
      <c r="B123">
        <f>SUMIF(利用履歴!$C$2:$C$48,"="&amp;定額コース支払!A123,利用履歴!$B$2:$B$48)</f>
        <v>0</v>
      </c>
      <c r="C123">
        <f t="shared" si="8"/>
        <v>1594905</v>
      </c>
      <c r="D123" s="9">
        <f t="shared" si="9"/>
        <v>31</v>
      </c>
      <c r="E123" s="12">
        <f t="shared" si="10"/>
        <v>1.1210958904109591E-2</v>
      </c>
      <c r="F123">
        <f t="shared" si="11"/>
        <v>17880</v>
      </c>
      <c r="G123">
        <f t="shared" si="12"/>
        <v>1612785</v>
      </c>
      <c r="H123" s="14"/>
      <c r="I123">
        <f t="shared" si="13"/>
        <v>1612785</v>
      </c>
      <c r="J123" s="11" t="str">
        <f t="shared" si="7"/>
        <v>-</v>
      </c>
    </row>
    <row r="124" spans="1:10">
      <c r="A124" s="8">
        <v>41609</v>
      </c>
      <c r="B124">
        <f>SUMIF(利用履歴!$C$2:$C$48,"="&amp;定額コース支払!A124,利用履歴!$B$2:$B$48)</f>
        <v>0</v>
      </c>
      <c r="C124">
        <f t="shared" si="8"/>
        <v>1612785</v>
      </c>
      <c r="D124" s="9">
        <f t="shared" si="9"/>
        <v>30</v>
      </c>
      <c r="E124" s="12">
        <f t="shared" si="10"/>
        <v>1.084931506849315E-2</v>
      </c>
      <c r="F124">
        <f t="shared" si="11"/>
        <v>17497</v>
      </c>
      <c r="G124">
        <f t="shared" si="12"/>
        <v>1630282</v>
      </c>
      <c r="H124" s="14"/>
      <c r="I124">
        <f t="shared" si="13"/>
        <v>1630282</v>
      </c>
      <c r="J124" s="11" t="str">
        <f t="shared" si="7"/>
        <v>-</v>
      </c>
    </row>
    <row r="125" spans="1:10">
      <c r="A125" s="8">
        <v>41640</v>
      </c>
      <c r="B125">
        <f>SUMIF(利用履歴!$C$2:$C$48,"="&amp;定額コース支払!A125,利用履歴!$B$2:$B$48)</f>
        <v>0</v>
      </c>
      <c r="C125">
        <f t="shared" si="8"/>
        <v>1630282</v>
      </c>
      <c r="D125" s="9">
        <f t="shared" si="9"/>
        <v>31</v>
      </c>
      <c r="E125" s="12">
        <f t="shared" si="10"/>
        <v>1.1210958904109591E-2</v>
      </c>
      <c r="F125">
        <f t="shared" si="11"/>
        <v>18277</v>
      </c>
      <c r="G125">
        <f t="shared" si="12"/>
        <v>1648559</v>
      </c>
      <c r="H125" s="14"/>
      <c r="I125">
        <f t="shared" si="13"/>
        <v>1648559</v>
      </c>
      <c r="J125" s="11" t="str">
        <f t="shared" si="7"/>
        <v>-</v>
      </c>
    </row>
    <row r="126" spans="1:10">
      <c r="A126" s="8">
        <v>41671</v>
      </c>
      <c r="B126">
        <f>SUMIF(利用履歴!$C$2:$C$48,"="&amp;定額コース支払!A126,利用履歴!$B$2:$B$48)</f>
        <v>0</v>
      </c>
      <c r="C126">
        <f t="shared" si="8"/>
        <v>1648559</v>
      </c>
      <c r="D126" s="9">
        <f t="shared" si="9"/>
        <v>31</v>
      </c>
      <c r="E126" s="12">
        <f t="shared" si="10"/>
        <v>1.1210958904109591E-2</v>
      </c>
      <c r="F126">
        <f t="shared" si="11"/>
        <v>18481</v>
      </c>
      <c r="G126">
        <f t="shared" si="12"/>
        <v>1667040</v>
      </c>
      <c r="H126" s="14"/>
      <c r="I126">
        <f t="shared" si="13"/>
        <v>1667040</v>
      </c>
      <c r="J126" s="11" t="str">
        <f t="shared" si="7"/>
        <v>-</v>
      </c>
    </row>
    <row r="127" spans="1:10">
      <c r="A127" s="8">
        <v>41699</v>
      </c>
      <c r="B127">
        <f>SUMIF(利用履歴!$C$2:$C$48,"="&amp;定額コース支払!A127,利用履歴!$B$2:$B$48)</f>
        <v>0</v>
      </c>
      <c r="C127">
        <f t="shared" si="8"/>
        <v>1667040</v>
      </c>
      <c r="D127" s="9">
        <f t="shared" si="9"/>
        <v>28</v>
      </c>
      <c r="E127" s="12">
        <f t="shared" si="10"/>
        <v>1.0126027397260274E-2</v>
      </c>
      <c r="F127">
        <f t="shared" si="11"/>
        <v>16880</v>
      </c>
      <c r="G127">
        <f t="shared" si="12"/>
        <v>1683920</v>
      </c>
      <c r="H127" s="14"/>
      <c r="I127">
        <f t="shared" si="13"/>
        <v>1683920</v>
      </c>
      <c r="J127" s="11" t="str">
        <f t="shared" si="7"/>
        <v>-</v>
      </c>
    </row>
    <row r="128" spans="1:10">
      <c r="A128" s="8">
        <v>41730</v>
      </c>
      <c r="B128">
        <f>SUMIF(利用履歴!$C$2:$C$48,"="&amp;定額コース支払!A128,利用履歴!$B$2:$B$48)</f>
        <v>0</v>
      </c>
      <c r="C128">
        <f t="shared" si="8"/>
        <v>1683920</v>
      </c>
      <c r="D128" s="9">
        <f t="shared" si="9"/>
        <v>31</v>
      </c>
      <c r="E128" s="12">
        <f t="shared" si="10"/>
        <v>1.1210958904109591E-2</v>
      </c>
      <c r="F128">
        <f t="shared" si="11"/>
        <v>18878</v>
      </c>
      <c r="G128">
        <f t="shared" si="12"/>
        <v>1702798</v>
      </c>
      <c r="H128" s="14"/>
      <c r="I128">
        <f t="shared" si="13"/>
        <v>1702798</v>
      </c>
      <c r="J128" s="11" t="str">
        <f t="shared" si="7"/>
        <v>-</v>
      </c>
    </row>
    <row r="129" spans="1:10">
      <c r="A129" s="8">
        <v>41760</v>
      </c>
      <c r="B129">
        <f>SUMIF(利用履歴!$C$2:$C$48,"="&amp;定額コース支払!A129,利用履歴!$B$2:$B$48)</f>
        <v>0</v>
      </c>
      <c r="C129">
        <f t="shared" si="8"/>
        <v>1702798</v>
      </c>
      <c r="D129" s="9">
        <f t="shared" si="9"/>
        <v>30</v>
      </c>
      <c r="E129" s="12">
        <f t="shared" si="10"/>
        <v>1.084931506849315E-2</v>
      </c>
      <c r="F129">
        <f t="shared" si="11"/>
        <v>18474</v>
      </c>
      <c r="G129">
        <f t="shared" si="12"/>
        <v>1721272</v>
      </c>
      <c r="H129" s="14"/>
      <c r="I129">
        <f t="shared" si="13"/>
        <v>1721272</v>
      </c>
      <c r="J129" s="11" t="str">
        <f t="shared" si="7"/>
        <v>-</v>
      </c>
    </row>
    <row r="130" spans="1:10">
      <c r="A130" s="8">
        <v>41791</v>
      </c>
      <c r="B130">
        <f>SUMIF(利用履歴!$C$2:$C$48,"="&amp;定額コース支払!A130,利用履歴!$B$2:$B$48)</f>
        <v>0</v>
      </c>
      <c r="C130">
        <f t="shared" si="8"/>
        <v>1721272</v>
      </c>
      <c r="D130" s="9">
        <f t="shared" si="9"/>
        <v>31</v>
      </c>
      <c r="E130" s="12">
        <f t="shared" si="10"/>
        <v>1.1210958904109591E-2</v>
      </c>
      <c r="F130">
        <f t="shared" si="11"/>
        <v>19297</v>
      </c>
      <c r="G130">
        <f t="shared" si="12"/>
        <v>1740569</v>
      </c>
      <c r="H130" s="14"/>
      <c r="I130">
        <f t="shared" si="13"/>
        <v>1740569</v>
      </c>
      <c r="J130" s="11" t="str">
        <f t="shared" si="7"/>
        <v>-</v>
      </c>
    </row>
    <row r="131" spans="1:10">
      <c r="A131" s="8">
        <v>41821</v>
      </c>
      <c r="B131">
        <f>SUMIF(利用履歴!$C$2:$C$48,"="&amp;定額コース支払!A131,利用履歴!$B$2:$B$48)</f>
        <v>0</v>
      </c>
      <c r="C131">
        <f t="shared" si="8"/>
        <v>1740569</v>
      </c>
      <c r="D131" s="9">
        <f t="shared" si="9"/>
        <v>30</v>
      </c>
      <c r="E131" s="12">
        <f t="shared" si="10"/>
        <v>1.084931506849315E-2</v>
      </c>
      <c r="F131">
        <f t="shared" si="11"/>
        <v>18883</v>
      </c>
      <c r="G131">
        <f t="shared" si="12"/>
        <v>1759452</v>
      </c>
      <c r="H131" s="14"/>
      <c r="I131">
        <f t="shared" si="13"/>
        <v>1759452</v>
      </c>
      <c r="J131" s="11" t="str">
        <f t="shared" si="7"/>
        <v>-</v>
      </c>
    </row>
    <row r="132" spans="1:10">
      <c r="A132" s="8">
        <v>41852</v>
      </c>
      <c r="B132">
        <f>SUMIF(利用履歴!$C$2:$C$48,"="&amp;定額コース支払!A132,利用履歴!$B$2:$B$48)</f>
        <v>0</v>
      </c>
      <c r="C132">
        <f t="shared" si="8"/>
        <v>1759452</v>
      </c>
      <c r="D132" s="9">
        <f t="shared" si="9"/>
        <v>31</v>
      </c>
      <c r="E132" s="12">
        <f t="shared" si="10"/>
        <v>1.1210958904109591E-2</v>
      </c>
      <c r="F132">
        <f t="shared" si="11"/>
        <v>19725</v>
      </c>
      <c r="G132">
        <f t="shared" si="12"/>
        <v>1779177</v>
      </c>
      <c r="H132" s="14"/>
      <c r="I132">
        <f t="shared" si="13"/>
        <v>1779177</v>
      </c>
      <c r="J132" s="11" t="str">
        <f t="shared" si="7"/>
        <v>-</v>
      </c>
    </row>
    <row r="133" spans="1:10">
      <c r="A133" s="8">
        <v>41883</v>
      </c>
      <c r="B133">
        <f>SUMIF(利用履歴!$C$2:$C$48,"="&amp;定額コース支払!A133,利用履歴!$B$2:$B$48)</f>
        <v>0</v>
      </c>
      <c r="C133">
        <f t="shared" si="8"/>
        <v>1779177</v>
      </c>
      <c r="D133" s="9">
        <f t="shared" si="9"/>
        <v>31</v>
      </c>
      <c r="E133" s="12">
        <f t="shared" si="10"/>
        <v>1.1210958904109591E-2</v>
      </c>
      <c r="F133">
        <f t="shared" si="11"/>
        <v>19946</v>
      </c>
      <c r="G133">
        <f t="shared" si="12"/>
        <v>1799123</v>
      </c>
      <c r="H133" s="14"/>
      <c r="I133">
        <f t="shared" si="13"/>
        <v>1799123</v>
      </c>
      <c r="J133" s="11" t="str">
        <f t="shared" si="7"/>
        <v>-</v>
      </c>
    </row>
    <row r="134" spans="1:10">
      <c r="A134" s="8">
        <v>41913</v>
      </c>
      <c r="B134">
        <f>SUMIF(利用履歴!$C$2:$C$48,"="&amp;定額コース支払!A134,利用履歴!$B$2:$B$48)</f>
        <v>0</v>
      </c>
      <c r="C134">
        <f t="shared" si="8"/>
        <v>1799123</v>
      </c>
      <c r="D134" s="9">
        <f t="shared" si="9"/>
        <v>30</v>
      </c>
      <c r="E134" s="12">
        <f t="shared" si="10"/>
        <v>1.084931506849315E-2</v>
      </c>
      <c r="F134">
        <f t="shared" si="11"/>
        <v>19519</v>
      </c>
      <c r="G134">
        <f t="shared" si="12"/>
        <v>1818642</v>
      </c>
      <c r="H134" s="14"/>
      <c r="I134">
        <f t="shared" si="13"/>
        <v>1818642</v>
      </c>
      <c r="J134" s="11" t="str">
        <f t="shared" ref="J134:J197" si="14">IF(H134=0,"-",F134/H134)</f>
        <v>-</v>
      </c>
    </row>
    <row r="135" spans="1:10">
      <c r="A135" s="8">
        <v>41944</v>
      </c>
      <c r="B135">
        <f>SUMIF(利用履歴!$C$2:$C$48,"="&amp;定額コース支払!A135,利用履歴!$B$2:$B$48)</f>
        <v>0</v>
      </c>
      <c r="C135">
        <f t="shared" ref="C135:C198" si="15">B134+I134</f>
        <v>1818642</v>
      </c>
      <c r="D135" s="9">
        <f t="shared" ref="D135:D198" si="16">A135-A134</f>
        <v>31</v>
      </c>
      <c r="E135" s="12">
        <f t="shared" ref="E135:E198" si="17">$B$1*D135/365</f>
        <v>1.1210958904109591E-2</v>
      </c>
      <c r="F135">
        <f t="shared" ref="F135:F198" si="18">INT(E135*C135)</f>
        <v>20388</v>
      </c>
      <c r="G135">
        <f t="shared" ref="G135:G198" si="19">F135+C135</f>
        <v>1839030</v>
      </c>
      <c r="H135" s="14"/>
      <c r="I135">
        <f t="shared" ref="I135:I198" si="20">G135-H135</f>
        <v>1839030</v>
      </c>
      <c r="J135" s="11" t="str">
        <f t="shared" si="14"/>
        <v>-</v>
      </c>
    </row>
    <row r="136" spans="1:10">
      <c r="A136" s="8">
        <v>41974</v>
      </c>
      <c r="B136">
        <f>SUMIF(利用履歴!$C$2:$C$48,"="&amp;定額コース支払!A136,利用履歴!$B$2:$B$48)</f>
        <v>0</v>
      </c>
      <c r="C136">
        <f t="shared" si="15"/>
        <v>1839030</v>
      </c>
      <c r="D136" s="9">
        <f t="shared" si="16"/>
        <v>30</v>
      </c>
      <c r="E136" s="12">
        <f t="shared" si="17"/>
        <v>1.084931506849315E-2</v>
      </c>
      <c r="F136">
        <f t="shared" si="18"/>
        <v>19952</v>
      </c>
      <c r="G136">
        <f t="shared" si="19"/>
        <v>1858982</v>
      </c>
      <c r="H136" s="14"/>
      <c r="I136">
        <f t="shared" si="20"/>
        <v>1858982</v>
      </c>
      <c r="J136" s="11" t="str">
        <f t="shared" si="14"/>
        <v>-</v>
      </c>
    </row>
    <row r="137" spans="1:10">
      <c r="A137" s="8">
        <v>42005</v>
      </c>
      <c r="B137">
        <f>SUMIF(利用履歴!$C$2:$C$48,"="&amp;定額コース支払!A137,利用履歴!$B$2:$B$48)</f>
        <v>0</v>
      </c>
      <c r="C137">
        <f t="shared" si="15"/>
        <v>1858982</v>
      </c>
      <c r="D137" s="9">
        <f t="shared" si="16"/>
        <v>31</v>
      </c>
      <c r="E137" s="12">
        <f t="shared" si="17"/>
        <v>1.1210958904109591E-2</v>
      </c>
      <c r="F137">
        <f t="shared" si="18"/>
        <v>20840</v>
      </c>
      <c r="G137">
        <f t="shared" si="19"/>
        <v>1879822</v>
      </c>
      <c r="H137" s="14"/>
      <c r="I137">
        <f t="shared" si="20"/>
        <v>1879822</v>
      </c>
      <c r="J137" s="11" t="str">
        <f t="shared" si="14"/>
        <v>-</v>
      </c>
    </row>
    <row r="138" spans="1:10">
      <c r="A138" s="8">
        <v>42036</v>
      </c>
      <c r="B138">
        <f>SUMIF(利用履歴!$C$2:$C$48,"="&amp;定額コース支払!A138,利用履歴!$B$2:$B$48)</f>
        <v>0</v>
      </c>
      <c r="C138">
        <f t="shared" si="15"/>
        <v>1879822</v>
      </c>
      <c r="D138" s="9">
        <f t="shared" si="16"/>
        <v>31</v>
      </c>
      <c r="E138" s="12">
        <f t="shared" si="17"/>
        <v>1.1210958904109591E-2</v>
      </c>
      <c r="F138">
        <f t="shared" si="18"/>
        <v>21074</v>
      </c>
      <c r="G138">
        <f t="shared" si="19"/>
        <v>1900896</v>
      </c>
      <c r="H138" s="14"/>
      <c r="I138">
        <f t="shared" si="20"/>
        <v>1900896</v>
      </c>
      <c r="J138" s="11" t="str">
        <f t="shared" si="14"/>
        <v>-</v>
      </c>
    </row>
    <row r="139" spans="1:10">
      <c r="A139" s="8">
        <v>42064</v>
      </c>
      <c r="B139">
        <f>SUMIF(利用履歴!$C$2:$C$48,"="&amp;定額コース支払!A139,利用履歴!$B$2:$B$48)</f>
        <v>0</v>
      </c>
      <c r="C139">
        <f t="shared" si="15"/>
        <v>1900896</v>
      </c>
      <c r="D139" s="9">
        <f t="shared" si="16"/>
        <v>28</v>
      </c>
      <c r="E139" s="12">
        <f t="shared" si="17"/>
        <v>1.0126027397260274E-2</v>
      </c>
      <c r="F139">
        <f t="shared" si="18"/>
        <v>19248</v>
      </c>
      <c r="G139">
        <f t="shared" si="19"/>
        <v>1920144</v>
      </c>
      <c r="H139" s="14"/>
      <c r="I139">
        <f t="shared" si="20"/>
        <v>1920144</v>
      </c>
      <c r="J139" s="11" t="str">
        <f t="shared" si="14"/>
        <v>-</v>
      </c>
    </row>
    <row r="140" spans="1:10">
      <c r="A140" s="8">
        <v>42095</v>
      </c>
      <c r="B140">
        <f>SUMIF(利用履歴!$C$2:$C$48,"="&amp;定額コース支払!A140,利用履歴!$B$2:$B$48)</f>
        <v>0</v>
      </c>
      <c r="C140">
        <f t="shared" si="15"/>
        <v>1920144</v>
      </c>
      <c r="D140" s="9">
        <f t="shared" si="16"/>
        <v>31</v>
      </c>
      <c r="E140" s="12">
        <f t="shared" si="17"/>
        <v>1.1210958904109591E-2</v>
      </c>
      <c r="F140">
        <f t="shared" si="18"/>
        <v>21526</v>
      </c>
      <c r="G140">
        <f t="shared" si="19"/>
        <v>1941670</v>
      </c>
      <c r="H140" s="14"/>
      <c r="I140">
        <f t="shared" si="20"/>
        <v>1941670</v>
      </c>
      <c r="J140" s="11" t="str">
        <f t="shared" si="14"/>
        <v>-</v>
      </c>
    </row>
    <row r="141" spans="1:10">
      <c r="A141" s="8">
        <v>42125</v>
      </c>
      <c r="B141">
        <f>SUMIF(利用履歴!$C$2:$C$48,"="&amp;定額コース支払!A141,利用履歴!$B$2:$B$48)</f>
        <v>0</v>
      </c>
      <c r="C141">
        <f t="shared" si="15"/>
        <v>1941670</v>
      </c>
      <c r="D141" s="9">
        <f t="shared" si="16"/>
        <v>30</v>
      </c>
      <c r="E141" s="12">
        <f t="shared" si="17"/>
        <v>1.084931506849315E-2</v>
      </c>
      <c r="F141">
        <f t="shared" si="18"/>
        <v>21065</v>
      </c>
      <c r="G141">
        <f t="shared" si="19"/>
        <v>1962735</v>
      </c>
      <c r="H141" s="14"/>
      <c r="I141">
        <f t="shared" si="20"/>
        <v>1962735</v>
      </c>
      <c r="J141" s="11" t="str">
        <f t="shared" si="14"/>
        <v>-</v>
      </c>
    </row>
    <row r="142" spans="1:10">
      <c r="A142" s="8">
        <v>42156</v>
      </c>
      <c r="B142">
        <f>SUMIF(利用履歴!$C$2:$C$48,"="&amp;定額コース支払!A142,利用履歴!$B$2:$B$48)</f>
        <v>0</v>
      </c>
      <c r="C142">
        <f t="shared" si="15"/>
        <v>1962735</v>
      </c>
      <c r="D142" s="9">
        <f t="shared" si="16"/>
        <v>31</v>
      </c>
      <c r="E142" s="12">
        <f t="shared" si="17"/>
        <v>1.1210958904109591E-2</v>
      </c>
      <c r="F142">
        <f t="shared" si="18"/>
        <v>22004</v>
      </c>
      <c r="G142">
        <f t="shared" si="19"/>
        <v>1984739</v>
      </c>
      <c r="H142" s="14"/>
      <c r="I142">
        <f t="shared" si="20"/>
        <v>1984739</v>
      </c>
      <c r="J142" s="11" t="str">
        <f t="shared" si="14"/>
        <v>-</v>
      </c>
    </row>
    <row r="143" spans="1:10">
      <c r="A143" s="8">
        <v>42186</v>
      </c>
      <c r="B143">
        <f>SUMIF(利用履歴!$C$2:$C$48,"="&amp;定額コース支払!A143,利用履歴!$B$2:$B$48)</f>
        <v>0</v>
      </c>
      <c r="C143">
        <f t="shared" si="15"/>
        <v>1984739</v>
      </c>
      <c r="D143" s="9">
        <f t="shared" si="16"/>
        <v>30</v>
      </c>
      <c r="E143" s="12">
        <f t="shared" si="17"/>
        <v>1.084931506849315E-2</v>
      </c>
      <c r="F143">
        <f t="shared" si="18"/>
        <v>21533</v>
      </c>
      <c r="G143">
        <f t="shared" si="19"/>
        <v>2006272</v>
      </c>
      <c r="H143" s="14"/>
      <c r="I143">
        <f t="shared" si="20"/>
        <v>2006272</v>
      </c>
      <c r="J143" s="11" t="str">
        <f t="shared" si="14"/>
        <v>-</v>
      </c>
    </row>
    <row r="144" spans="1:10">
      <c r="A144" s="8">
        <v>42217</v>
      </c>
      <c r="B144">
        <f>SUMIF(利用履歴!$C$2:$C$48,"="&amp;定額コース支払!A144,利用履歴!$B$2:$B$48)</f>
        <v>0</v>
      </c>
      <c r="C144">
        <f t="shared" si="15"/>
        <v>2006272</v>
      </c>
      <c r="D144" s="9">
        <f t="shared" si="16"/>
        <v>31</v>
      </c>
      <c r="E144" s="12">
        <f t="shared" si="17"/>
        <v>1.1210958904109591E-2</v>
      </c>
      <c r="F144">
        <f t="shared" si="18"/>
        <v>22492</v>
      </c>
      <c r="G144">
        <f t="shared" si="19"/>
        <v>2028764</v>
      </c>
      <c r="H144" s="14"/>
      <c r="I144">
        <f t="shared" si="20"/>
        <v>2028764</v>
      </c>
      <c r="J144" s="11" t="str">
        <f t="shared" si="14"/>
        <v>-</v>
      </c>
    </row>
    <row r="145" spans="1:10">
      <c r="A145" s="8">
        <v>42248</v>
      </c>
      <c r="B145">
        <f>SUMIF(利用履歴!$C$2:$C$48,"="&amp;定額コース支払!A145,利用履歴!$B$2:$B$48)</f>
        <v>0</v>
      </c>
      <c r="C145">
        <f t="shared" si="15"/>
        <v>2028764</v>
      </c>
      <c r="D145" s="9">
        <f t="shared" si="16"/>
        <v>31</v>
      </c>
      <c r="E145" s="12">
        <f t="shared" si="17"/>
        <v>1.1210958904109591E-2</v>
      </c>
      <c r="F145">
        <f t="shared" si="18"/>
        <v>22744</v>
      </c>
      <c r="G145">
        <f t="shared" si="19"/>
        <v>2051508</v>
      </c>
      <c r="H145" s="14"/>
      <c r="I145">
        <f t="shared" si="20"/>
        <v>2051508</v>
      </c>
      <c r="J145" s="11" t="str">
        <f t="shared" si="14"/>
        <v>-</v>
      </c>
    </row>
    <row r="146" spans="1:10">
      <c r="A146" s="8">
        <v>42278</v>
      </c>
      <c r="B146">
        <f>SUMIF(利用履歴!$C$2:$C$48,"="&amp;定額コース支払!A146,利用履歴!$B$2:$B$48)</f>
        <v>0</v>
      </c>
      <c r="C146">
        <f t="shared" si="15"/>
        <v>2051508</v>
      </c>
      <c r="D146" s="9">
        <f t="shared" si="16"/>
        <v>30</v>
      </c>
      <c r="E146" s="12">
        <f t="shared" si="17"/>
        <v>1.084931506849315E-2</v>
      </c>
      <c r="F146">
        <f t="shared" si="18"/>
        <v>22257</v>
      </c>
      <c r="G146">
        <f t="shared" si="19"/>
        <v>2073765</v>
      </c>
      <c r="H146" s="14"/>
      <c r="I146">
        <f t="shared" si="20"/>
        <v>2073765</v>
      </c>
      <c r="J146" s="11" t="str">
        <f t="shared" si="14"/>
        <v>-</v>
      </c>
    </row>
    <row r="147" spans="1:10">
      <c r="A147" s="8">
        <v>42309</v>
      </c>
      <c r="B147">
        <f>SUMIF(利用履歴!$C$2:$C$48,"="&amp;定額コース支払!A147,利用履歴!$B$2:$B$48)</f>
        <v>0</v>
      </c>
      <c r="C147">
        <f t="shared" si="15"/>
        <v>2073765</v>
      </c>
      <c r="D147" s="9">
        <f t="shared" si="16"/>
        <v>31</v>
      </c>
      <c r="E147" s="12">
        <f t="shared" si="17"/>
        <v>1.1210958904109591E-2</v>
      </c>
      <c r="F147">
        <f t="shared" si="18"/>
        <v>23248</v>
      </c>
      <c r="G147">
        <f t="shared" si="19"/>
        <v>2097013</v>
      </c>
      <c r="H147" s="14"/>
      <c r="I147">
        <f t="shared" si="20"/>
        <v>2097013</v>
      </c>
      <c r="J147" s="11" t="str">
        <f t="shared" si="14"/>
        <v>-</v>
      </c>
    </row>
    <row r="148" spans="1:10">
      <c r="A148" s="8">
        <v>42339</v>
      </c>
      <c r="B148">
        <f>SUMIF(利用履歴!$C$2:$C$48,"="&amp;定額コース支払!A148,利用履歴!$B$2:$B$48)</f>
        <v>0</v>
      </c>
      <c r="C148">
        <f t="shared" si="15"/>
        <v>2097013</v>
      </c>
      <c r="D148" s="9">
        <f t="shared" si="16"/>
        <v>30</v>
      </c>
      <c r="E148" s="12">
        <f t="shared" si="17"/>
        <v>1.084931506849315E-2</v>
      </c>
      <c r="F148">
        <f t="shared" si="18"/>
        <v>22751</v>
      </c>
      <c r="G148">
        <f t="shared" si="19"/>
        <v>2119764</v>
      </c>
      <c r="H148" s="14"/>
      <c r="I148">
        <f t="shared" si="20"/>
        <v>2119764</v>
      </c>
      <c r="J148" s="11" t="str">
        <f t="shared" si="14"/>
        <v>-</v>
      </c>
    </row>
    <row r="149" spans="1:10">
      <c r="A149" s="8">
        <v>42370</v>
      </c>
      <c r="B149">
        <f>SUMIF(利用履歴!$C$2:$C$48,"="&amp;定額コース支払!A149,利用履歴!$B$2:$B$48)</f>
        <v>0</v>
      </c>
      <c r="C149">
        <f t="shared" si="15"/>
        <v>2119764</v>
      </c>
      <c r="D149" s="9">
        <f t="shared" si="16"/>
        <v>31</v>
      </c>
      <c r="E149" s="12">
        <f t="shared" si="17"/>
        <v>1.1210958904109591E-2</v>
      </c>
      <c r="F149">
        <f t="shared" si="18"/>
        <v>23764</v>
      </c>
      <c r="G149">
        <f t="shared" si="19"/>
        <v>2143528</v>
      </c>
      <c r="H149" s="14"/>
      <c r="I149">
        <f t="shared" si="20"/>
        <v>2143528</v>
      </c>
      <c r="J149" s="11" t="str">
        <f t="shared" si="14"/>
        <v>-</v>
      </c>
    </row>
    <row r="150" spans="1:10">
      <c r="A150" s="8">
        <v>42401</v>
      </c>
      <c r="B150">
        <f>SUMIF(利用履歴!$C$2:$C$48,"="&amp;定額コース支払!A150,利用履歴!$B$2:$B$48)</f>
        <v>0</v>
      </c>
      <c r="C150">
        <f t="shared" si="15"/>
        <v>2143528</v>
      </c>
      <c r="D150" s="9">
        <f t="shared" si="16"/>
        <v>31</v>
      </c>
      <c r="E150" s="12">
        <f t="shared" si="17"/>
        <v>1.1210958904109591E-2</v>
      </c>
      <c r="F150">
        <f t="shared" si="18"/>
        <v>24031</v>
      </c>
      <c r="G150">
        <f t="shared" si="19"/>
        <v>2167559</v>
      </c>
      <c r="H150" s="14"/>
      <c r="I150">
        <f t="shared" si="20"/>
        <v>2167559</v>
      </c>
      <c r="J150" s="11" t="str">
        <f t="shared" si="14"/>
        <v>-</v>
      </c>
    </row>
    <row r="151" spans="1:10">
      <c r="A151" s="8">
        <v>42430</v>
      </c>
      <c r="B151">
        <f>SUMIF(利用履歴!$C$2:$C$48,"="&amp;定額コース支払!A151,利用履歴!$B$2:$B$48)</f>
        <v>0</v>
      </c>
      <c r="C151">
        <f t="shared" si="15"/>
        <v>2167559</v>
      </c>
      <c r="D151" s="9">
        <f t="shared" si="16"/>
        <v>29</v>
      </c>
      <c r="E151" s="12">
        <f t="shared" si="17"/>
        <v>1.0487671232876713E-2</v>
      </c>
      <c r="F151">
        <f t="shared" si="18"/>
        <v>22732</v>
      </c>
      <c r="G151">
        <f t="shared" si="19"/>
        <v>2190291</v>
      </c>
      <c r="H151" s="14"/>
      <c r="I151">
        <f t="shared" si="20"/>
        <v>2190291</v>
      </c>
      <c r="J151" s="11" t="str">
        <f t="shared" si="14"/>
        <v>-</v>
      </c>
    </row>
    <row r="152" spans="1:10">
      <c r="A152" s="8">
        <v>42461</v>
      </c>
      <c r="B152">
        <f>SUMIF(利用履歴!$C$2:$C$48,"="&amp;定額コース支払!A152,利用履歴!$B$2:$B$48)</f>
        <v>0</v>
      </c>
      <c r="C152">
        <f t="shared" si="15"/>
        <v>2190291</v>
      </c>
      <c r="D152" s="9">
        <f t="shared" si="16"/>
        <v>31</v>
      </c>
      <c r="E152" s="12">
        <f t="shared" si="17"/>
        <v>1.1210958904109591E-2</v>
      </c>
      <c r="F152">
        <f t="shared" si="18"/>
        <v>24555</v>
      </c>
      <c r="G152">
        <f t="shared" si="19"/>
        <v>2214846</v>
      </c>
      <c r="H152" s="14"/>
      <c r="I152">
        <f t="shared" si="20"/>
        <v>2214846</v>
      </c>
      <c r="J152" s="11" t="str">
        <f t="shared" si="14"/>
        <v>-</v>
      </c>
    </row>
    <row r="153" spans="1:10">
      <c r="A153" s="8">
        <v>42491</v>
      </c>
      <c r="B153">
        <f>SUMIF(利用履歴!$C$2:$C$48,"="&amp;定額コース支払!A153,利用履歴!$B$2:$B$48)</f>
        <v>0</v>
      </c>
      <c r="C153">
        <f t="shared" si="15"/>
        <v>2214846</v>
      </c>
      <c r="D153" s="9">
        <f t="shared" si="16"/>
        <v>30</v>
      </c>
      <c r="E153" s="12">
        <f t="shared" si="17"/>
        <v>1.084931506849315E-2</v>
      </c>
      <c r="F153">
        <f t="shared" si="18"/>
        <v>24029</v>
      </c>
      <c r="G153">
        <f t="shared" si="19"/>
        <v>2238875</v>
      </c>
      <c r="H153" s="14"/>
      <c r="I153">
        <f t="shared" si="20"/>
        <v>2238875</v>
      </c>
      <c r="J153" s="11" t="str">
        <f t="shared" si="14"/>
        <v>-</v>
      </c>
    </row>
    <row r="154" spans="1:10">
      <c r="A154" s="8">
        <v>42522</v>
      </c>
      <c r="B154">
        <f>SUMIF(利用履歴!$C$2:$C$48,"="&amp;定額コース支払!A154,利用履歴!$B$2:$B$48)</f>
        <v>0</v>
      </c>
      <c r="C154">
        <f t="shared" si="15"/>
        <v>2238875</v>
      </c>
      <c r="D154" s="9">
        <f t="shared" si="16"/>
        <v>31</v>
      </c>
      <c r="E154" s="12">
        <f t="shared" si="17"/>
        <v>1.1210958904109591E-2</v>
      </c>
      <c r="F154">
        <f t="shared" si="18"/>
        <v>25099</v>
      </c>
      <c r="G154">
        <f t="shared" si="19"/>
        <v>2263974</v>
      </c>
      <c r="H154" s="14"/>
      <c r="I154">
        <f t="shared" si="20"/>
        <v>2263974</v>
      </c>
      <c r="J154" s="11" t="str">
        <f t="shared" si="14"/>
        <v>-</v>
      </c>
    </row>
    <row r="155" spans="1:10">
      <c r="A155" s="8">
        <v>42552</v>
      </c>
      <c r="B155">
        <f>SUMIF(利用履歴!$C$2:$C$48,"="&amp;定額コース支払!A155,利用履歴!$B$2:$B$48)</f>
        <v>0</v>
      </c>
      <c r="C155">
        <f t="shared" si="15"/>
        <v>2263974</v>
      </c>
      <c r="D155" s="9">
        <f t="shared" si="16"/>
        <v>30</v>
      </c>
      <c r="E155" s="12">
        <f t="shared" si="17"/>
        <v>1.084931506849315E-2</v>
      </c>
      <c r="F155">
        <f t="shared" si="18"/>
        <v>24562</v>
      </c>
      <c r="G155">
        <f t="shared" si="19"/>
        <v>2288536</v>
      </c>
      <c r="H155" s="14"/>
      <c r="I155">
        <f t="shared" si="20"/>
        <v>2288536</v>
      </c>
      <c r="J155" s="11" t="str">
        <f t="shared" si="14"/>
        <v>-</v>
      </c>
    </row>
    <row r="156" spans="1:10">
      <c r="A156" s="8">
        <v>42583</v>
      </c>
      <c r="B156">
        <f>SUMIF(利用履歴!$C$2:$C$48,"="&amp;定額コース支払!A156,利用履歴!$B$2:$B$48)</f>
        <v>0</v>
      </c>
      <c r="C156">
        <f t="shared" si="15"/>
        <v>2288536</v>
      </c>
      <c r="D156" s="9">
        <f t="shared" si="16"/>
        <v>31</v>
      </c>
      <c r="E156" s="12">
        <f t="shared" si="17"/>
        <v>1.1210958904109591E-2</v>
      </c>
      <c r="F156">
        <f t="shared" si="18"/>
        <v>25656</v>
      </c>
      <c r="G156">
        <f t="shared" si="19"/>
        <v>2314192</v>
      </c>
      <c r="H156" s="14"/>
      <c r="I156">
        <f t="shared" si="20"/>
        <v>2314192</v>
      </c>
      <c r="J156" s="11" t="str">
        <f t="shared" si="14"/>
        <v>-</v>
      </c>
    </row>
    <row r="157" spans="1:10">
      <c r="A157" s="8">
        <v>42614</v>
      </c>
      <c r="B157">
        <f>SUMIF(利用履歴!$C$2:$C$48,"="&amp;定額コース支払!A157,利用履歴!$B$2:$B$48)</f>
        <v>0</v>
      </c>
      <c r="C157">
        <f t="shared" si="15"/>
        <v>2314192</v>
      </c>
      <c r="D157" s="9">
        <f t="shared" si="16"/>
        <v>31</v>
      </c>
      <c r="E157" s="12">
        <f t="shared" si="17"/>
        <v>1.1210958904109591E-2</v>
      </c>
      <c r="F157">
        <f t="shared" si="18"/>
        <v>25944</v>
      </c>
      <c r="G157">
        <f t="shared" si="19"/>
        <v>2340136</v>
      </c>
      <c r="H157" s="14"/>
      <c r="I157">
        <f t="shared" si="20"/>
        <v>2340136</v>
      </c>
      <c r="J157" s="11" t="str">
        <f t="shared" si="14"/>
        <v>-</v>
      </c>
    </row>
    <row r="158" spans="1:10">
      <c r="A158" s="8">
        <v>42644</v>
      </c>
      <c r="B158">
        <f>SUMIF(利用履歴!$C$2:$C$48,"="&amp;定額コース支払!A158,利用履歴!$B$2:$B$48)</f>
        <v>0</v>
      </c>
      <c r="C158">
        <f t="shared" si="15"/>
        <v>2340136</v>
      </c>
      <c r="D158" s="9">
        <f t="shared" si="16"/>
        <v>30</v>
      </c>
      <c r="E158" s="12">
        <f t="shared" si="17"/>
        <v>1.084931506849315E-2</v>
      </c>
      <c r="F158">
        <f t="shared" si="18"/>
        <v>25388</v>
      </c>
      <c r="G158">
        <f t="shared" si="19"/>
        <v>2365524</v>
      </c>
      <c r="H158" s="14"/>
      <c r="I158">
        <f t="shared" si="20"/>
        <v>2365524</v>
      </c>
      <c r="J158" s="11" t="str">
        <f t="shared" si="14"/>
        <v>-</v>
      </c>
    </row>
    <row r="159" spans="1:10">
      <c r="A159" s="8">
        <v>42675</v>
      </c>
      <c r="B159">
        <f>SUMIF(利用履歴!$C$2:$C$48,"="&amp;定額コース支払!A159,利用履歴!$B$2:$B$48)</f>
        <v>0</v>
      </c>
      <c r="C159">
        <f t="shared" si="15"/>
        <v>2365524</v>
      </c>
      <c r="D159" s="9">
        <f t="shared" si="16"/>
        <v>31</v>
      </c>
      <c r="E159" s="12">
        <f t="shared" si="17"/>
        <v>1.1210958904109591E-2</v>
      </c>
      <c r="F159">
        <f t="shared" si="18"/>
        <v>26519</v>
      </c>
      <c r="G159">
        <f t="shared" si="19"/>
        <v>2392043</v>
      </c>
      <c r="H159" s="14"/>
      <c r="I159">
        <f t="shared" si="20"/>
        <v>2392043</v>
      </c>
      <c r="J159" s="11" t="str">
        <f t="shared" si="14"/>
        <v>-</v>
      </c>
    </row>
    <row r="160" spans="1:10">
      <c r="A160" s="8">
        <v>42705</v>
      </c>
      <c r="B160">
        <f>SUMIF(利用履歴!$C$2:$C$48,"="&amp;定額コース支払!A160,利用履歴!$B$2:$B$48)</f>
        <v>0</v>
      </c>
      <c r="C160">
        <f t="shared" si="15"/>
        <v>2392043</v>
      </c>
      <c r="D160" s="9">
        <f t="shared" si="16"/>
        <v>30</v>
      </c>
      <c r="E160" s="12">
        <f t="shared" si="17"/>
        <v>1.084931506849315E-2</v>
      </c>
      <c r="F160">
        <f t="shared" si="18"/>
        <v>25952</v>
      </c>
      <c r="G160">
        <f t="shared" si="19"/>
        <v>2417995</v>
      </c>
      <c r="H160" s="14"/>
      <c r="I160">
        <f t="shared" si="20"/>
        <v>2417995</v>
      </c>
      <c r="J160" s="11" t="str">
        <f t="shared" si="14"/>
        <v>-</v>
      </c>
    </row>
    <row r="161" spans="1:10">
      <c r="A161" s="8">
        <v>42736</v>
      </c>
      <c r="B161">
        <f>SUMIF(利用履歴!$C$2:$C$48,"="&amp;定額コース支払!A161,利用履歴!$B$2:$B$48)</f>
        <v>0</v>
      </c>
      <c r="C161">
        <f t="shared" si="15"/>
        <v>2417995</v>
      </c>
      <c r="D161" s="9">
        <f t="shared" si="16"/>
        <v>31</v>
      </c>
      <c r="E161" s="12">
        <f t="shared" si="17"/>
        <v>1.1210958904109591E-2</v>
      </c>
      <c r="F161">
        <f t="shared" si="18"/>
        <v>27108</v>
      </c>
      <c r="G161">
        <f t="shared" si="19"/>
        <v>2445103</v>
      </c>
      <c r="H161" s="14"/>
      <c r="I161">
        <f t="shared" si="20"/>
        <v>2445103</v>
      </c>
      <c r="J161" s="11" t="str">
        <f t="shared" si="14"/>
        <v>-</v>
      </c>
    </row>
    <row r="162" spans="1:10">
      <c r="A162" s="8">
        <v>42767</v>
      </c>
      <c r="B162">
        <f>SUMIF(利用履歴!$C$2:$C$48,"="&amp;定額コース支払!A162,利用履歴!$B$2:$B$48)</f>
        <v>0</v>
      </c>
      <c r="C162">
        <f t="shared" si="15"/>
        <v>2445103</v>
      </c>
      <c r="D162" s="9">
        <f t="shared" si="16"/>
        <v>31</v>
      </c>
      <c r="E162" s="12">
        <f t="shared" si="17"/>
        <v>1.1210958904109591E-2</v>
      </c>
      <c r="F162">
        <f t="shared" si="18"/>
        <v>27411</v>
      </c>
      <c r="G162">
        <f t="shared" si="19"/>
        <v>2472514</v>
      </c>
      <c r="H162" s="14"/>
      <c r="I162">
        <f t="shared" si="20"/>
        <v>2472514</v>
      </c>
      <c r="J162" s="11" t="str">
        <f t="shared" si="14"/>
        <v>-</v>
      </c>
    </row>
    <row r="163" spans="1:10">
      <c r="A163" s="8">
        <v>42795</v>
      </c>
      <c r="B163">
        <f>SUMIF(利用履歴!$C$2:$C$48,"="&amp;定額コース支払!A163,利用履歴!$B$2:$B$48)</f>
        <v>0</v>
      </c>
      <c r="C163">
        <f t="shared" si="15"/>
        <v>2472514</v>
      </c>
      <c r="D163" s="9">
        <f t="shared" si="16"/>
        <v>28</v>
      </c>
      <c r="E163" s="12">
        <f t="shared" si="17"/>
        <v>1.0126027397260274E-2</v>
      </c>
      <c r="F163">
        <f t="shared" si="18"/>
        <v>25036</v>
      </c>
      <c r="G163">
        <f t="shared" si="19"/>
        <v>2497550</v>
      </c>
      <c r="H163" s="14"/>
      <c r="I163">
        <f t="shared" si="20"/>
        <v>2497550</v>
      </c>
      <c r="J163" s="11" t="str">
        <f t="shared" si="14"/>
        <v>-</v>
      </c>
    </row>
    <row r="164" spans="1:10">
      <c r="A164" s="8">
        <v>42826</v>
      </c>
      <c r="B164">
        <f>SUMIF(利用履歴!$C$2:$C$48,"="&amp;定額コース支払!A164,利用履歴!$B$2:$B$48)</f>
        <v>0</v>
      </c>
      <c r="C164">
        <f t="shared" si="15"/>
        <v>2497550</v>
      </c>
      <c r="D164" s="9">
        <f t="shared" si="16"/>
        <v>31</v>
      </c>
      <c r="E164" s="12">
        <f t="shared" si="17"/>
        <v>1.1210958904109591E-2</v>
      </c>
      <c r="F164">
        <f t="shared" si="18"/>
        <v>27999</v>
      </c>
      <c r="G164">
        <f t="shared" si="19"/>
        <v>2525549</v>
      </c>
      <c r="H164" s="14"/>
      <c r="I164">
        <f t="shared" si="20"/>
        <v>2525549</v>
      </c>
      <c r="J164" s="11" t="str">
        <f t="shared" si="14"/>
        <v>-</v>
      </c>
    </row>
    <row r="165" spans="1:10">
      <c r="A165" s="8">
        <v>42856</v>
      </c>
      <c r="B165">
        <f>SUMIF(利用履歴!$C$2:$C$48,"="&amp;定額コース支払!A165,利用履歴!$B$2:$B$48)</f>
        <v>0</v>
      </c>
      <c r="C165">
        <f t="shared" si="15"/>
        <v>2525549</v>
      </c>
      <c r="D165" s="9">
        <f t="shared" si="16"/>
        <v>30</v>
      </c>
      <c r="E165" s="12">
        <f t="shared" si="17"/>
        <v>1.084931506849315E-2</v>
      </c>
      <c r="F165">
        <f t="shared" si="18"/>
        <v>27400</v>
      </c>
      <c r="G165">
        <f t="shared" si="19"/>
        <v>2552949</v>
      </c>
      <c r="H165" s="14"/>
      <c r="I165">
        <f t="shared" si="20"/>
        <v>2552949</v>
      </c>
      <c r="J165" s="11" t="str">
        <f t="shared" si="14"/>
        <v>-</v>
      </c>
    </row>
    <row r="166" spans="1:10">
      <c r="A166" s="8">
        <v>42887</v>
      </c>
      <c r="B166">
        <f>SUMIF(利用履歴!$C$2:$C$48,"="&amp;定額コース支払!A166,利用履歴!$B$2:$B$48)</f>
        <v>0</v>
      </c>
      <c r="C166">
        <f t="shared" si="15"/>
        <v>2552949</v>
      </c>
      <c r="D166" s="9">
        <f t="shared" si="16"/>
        <v>31</v>
      </c>
      <c r="E166" s="12">
        <f t="shared" si="17"/>
        <v>1.1210958904109591E-2</v>
      </c>
      <c r="F166">
        <f t="shared" si="18"/>
        <v>28621</v>
      </c>
      <c r="G166">
        <f t="shared" si="19"/>
        <v>2581570</v>
      </c>
      <c r="H166" s="14"/>
      <c r="I166">
        <f t="shared" si="20"/>
        <v>2581570</v>
      </c>
      <c r="J166" s="11" t="str">
        <f t="shared" si="14"/>
        <v>-</v>
      </c>
    </row>
    <row r="167" spans="1:10">
      <c r="A167" s="8">
        <v>42917</v>
      </c>
      <c r="B167">
        <f>SUMIF(利用履歴!$C$2:$C$48,"="&amp;定額コース支払!A167,利用履歴!$B$2:$B$48)</f>
        <v>0</v>
      </c>
      <c r="C167">
        <f t="shared" si="15"/>
        <v>2581570</v>
      </c>
      <c r="D167" s="9">
        <f t="shared" si="16"/>
        <v>30</v>
      </c>
      <c r="E167" s="12">
        <f t="shared" si="17"/>
        <v>1.084931506849315E-2</v>
      </c>
      <c r="F167">
        <f t="shared" si="18"/>
        <v>28008</v>
      </c>
      <c r="G167">
        <f t="shared" si="19"/>
        <v>2609578</v>
      </c>
      <c r="H167" s="14"/>
      <c r="I167">
        <f t="shared" si="20"/>
        <v>2609578</v>
      </c>
      <c r="J167" s="11" t="str">
        <f t="shared" si="14"/>
        <v>-</v>
      </c>
    </row>
    <row r="168" spans="1:10">
      <c r="A168" s="8">
        <v>42948</v>
      </c>
      <c r="B168">
        <f>SUMIF(利用履歴!$C$2:$C$48,"="&amp;定額コース支払!A168,利用履歴!$B$2:$B$48)</f>
        <v>0</v>
      </c>
      <c r="C168">
        <f t="shared" si="15"/>
        <v>2609578</v>
      </c>
      <c r="D168" s="9">
        <f t="shared" si="16"/>
        <v>31</v>
      </c>
      <c r="E168" s="12">
        <f t="shared" si="17"/>
        <v>1.1210958904109591E-2</v>
      </c>
      <c r="F168">
        <f t="shared" si="18"/>
        <v>29255</v>
      </c>
      <c r="G168">
        <f t="shared" si="19"/>
        <v>2638833</v>
      </c>
      <c r="H168" s="14"/>
      <c r="I168">
        <f t="shared" si="20"/>
        <v>2638833</v>
      </c>
      <c r="J168" s="11" t="str">
        <f t="shared" si="14"/>
        <v>-</v>
      </c>
    </row>
    <row r="169" spans="1:10">
      <c r="A169" s="8">
        <v>42979</v>
      </c>
      <c r="B169">
        <f>SUMIF(利用履歴!$C$2:$C$48,"="&amp;定額コース支払!A169,利用履歴!$B$2:$B$48)</f>
        <v>0</v>
      </c>
      <c r="C169">
        <f t="shared" si="15"/>
        <v>2638833</v>
      </c>
      <c r="D169" s="9">
        <f t="shared" si="16"/>
        <v>31</v>
      </c>
      <c r="E169" s="12">
        <f t="shared" si="17"/>
        <v>1.1210958904109591E-2</v>
      </c>
      <c r="F169">
        <f t="shared" si="18"/>
        <v>29583</v>
      </c>
      <c r="G169">
        <f t="shared" si="19"/>
        <v>2668416</v>
      </c>
      <c r="H169" s="14"/>
      <c r="I169">
        <f t="shared" si="20"/>
        <v>2668416</v>
      </c>
      <c r="J169" s="11" t="str">
        <f t="shared" si="14"/>
        <v>-</v>
      </c>
    </row>
    <row r="170" spans="1:10">
      <c r="A170" s="8">
        <v>43009</v>
      </c>
      <c r="B170">
        <f>SUMIF(利用履歴!$C$2:$C$48,"="&amp;定額コース支払!A170,利用履歴!$B$2:$B$48)</f>
        <v>0</v>
      </c>
      <c r="C170">
        <f t="shared" si="15"/>
        <v>2668416</v>
      </c>
      <c r="D170" s="9">
        <f t="shared" si="16"/>
        <v>30</v>
      </c>
      <c r="E170" s="12">
        <f t="shared" si="17"/>
        <v>1.084931506849315E-2</v>
      </c>
      <c r="F170">
        <f t="shared" si="18"/>
        <v>28950</v>
      </c>
      <c r="G170">
        <f t="shared" si="19"/>
        <v>2697366</v>
      </c>
      <c r="H170" s="14"/>
      <c r="I170">
        <f t="shared" si="20"/>
        <v>2697366</v>
      </c>
      <c r="J170" s="11" t="str">
        <f t="shared" si="14"/>
        <v>-</v>
      </c>
    </row>
    <row r="171" spans="1:10">
      <c r="A171" s="8">
        <v>43040</v>
      </c>
      <c r="B171">
        <f>SUMIF(利用履歴!$C$2:$C$48,"="&amp;定額コース支払!A171,利用履歴!$B$2:$B$48)</f>
        <v>0</v>
      </c>
      <c r="C171">
        <f t="shared" si="15"/>
        <v>2697366</v>
      </c>
      <c r="D171" s="9">
        <f t="shared" si="16"/>
        <v>31</v>
      </c>
      <c r="E171" s="12">
        <f t="shared" si="17"/>
        <v>1.1210958904109591E-2</v>
      </c>
      <c r="F171">
        <f t="shared" si="18"/>
        <v>30240</v>
      </c>
      <c r="G171">
        <f t="shared" si="19"/>
        <v>2727606</v>
      </c>
      <c r="H171" s="14"/>
      <c r="I171">
        <f t="shared" si="20"/>
        <v>2727606</v>
      </c>
      <c r="J171" s="11" t="str">
        <f t="shared" si="14"/>
        <v>-</v>
      </c>
    </row>
    <row r="172" spans="1:10">
      <c r="A172" s="8">
        <v>43070</v>
      </c>
      <c r="B172">
        <f>SUMIF(利用履歴!$C$2:$C$48,"="&amp;定額コース支払!A172,利用履歴!$B$2:$B$48)</f>
        <v>0</v>
      </c>
      <c r="C172">
        <f t="shared" si="15"/>
        <v>2727606</v>
      </c>
      <c r="D172" s="9">
        <f t="shared" si="16"/>
        <v>30</v>
      </c>
      <c r="E172" s="12">
        <f t="shared" si="17"/>
        <v>1.084931506849315E-2</v>
      </c>
      <c r="F172">
        <f t="shared" si="18"/>
        <v>29592</v>
      </c>
      <c r="G172">
        <f t="shared" si="19"/>
        <v>2757198</v>
      </c>
      <c r="H172" s="14"/>
      <c r="I172">
        <f t="shared" si="20"/>
        <v>2757198</v>
      </c>
      <c r="J172" s="11" t="str">
        <f t="shared" si="14"/>
        <v>-</v>
      </c>
    </row>
    <row r="173" spans="1:10">
      <c r="A173" s="8">
        <v>43101</v>
      </c>
      <c r="B173">
        <f>SUMIF(利用履歴!$C$2:$C$48,"="&amp;定額コース支払!A173,利用履歴!$B$2:$B$48)</f>
        <v>0</v>
      </c>
      <c r="C173">
        <f t="shared" si="15"/>
        <v>2757198</v>
      </c>
      <c r="D173" s="9">
        <f t="shared" si="16"/>
        <v>31</v>
      </c>
      <c r="E173" s="12">
        <f t="shared" si="17"/>
        <v>1.1210958904109591E-2</v>
      </c>
      <c r="F173">
        <f t="shared" si="18"/>
        <v>30910</v>
      </c>
      <c r="G173">
        <f t="shared" si="19"/>
        <v>2788108</v>
      </c>
      <c r="H173" s="14"/>
      <c r="I173">
        <f t="shared" si="20"/>
        <v>2788108</v>
      </c>
      <c r="J173" s="11" t="str">
        <f t="shared" si="14"/>
        <v>-</v>
      </c>
    </row>
    <row r="174" spans="1:10">
      <c r="A174" s="8">
        <v>43132</v>
      </c>
      <c r="B174">
        <f>SUMIF(利用履歴!$C$2:$C$48,"="&amp;定額コース支払!A174,利用履歴!$B$2:$B$48)</f>
        <v>0</v>
      </c>
      <c r="C174">
        <f t="shared" si="15"/>
        <v>2788108</v>
      </c>
      <c r="D174" s="9">
        <f t="shared" si="16"/>
        <v>31</v>
      </c>
      <c r="E174" s="12">
        <f t="shared" si="17"/>
        <v>1.1210958904109591E-2</v>
      </c>
      <c r="F174">
        <f t="shared" si="18"/>
        <v>31257</v>
      </c>
      <c r="G174">
        <f t="shared" si="19"/>
        <v>2819365</v>
      </c>
      <c r="H174" s="14"/>
      <c r="I174">
        <f t="shared" si="20"/>
        <v>2819365</v>
      </c>
      <c r="J174" s="11" t="str">
        <f t="shared" si="14"/>
        <v>-</v>
      </c>
    </row>
    <row r="175" spans="1:10">
      <c r="A175" s="8">
        <v>43160</v>
      </c>
      <c r="B175">
        <f>SUMIF(利用履歴!$C$2:$C$48,"="&amp;定額コース支払!A175,利用履歴!$B$2:$B$48)</f>
        <v>0</v>
      </c>
      <c r="C175">
        <f t="shared" si="15"/>
        <v>2819365</v>
      </c>
      <c r="D175" s="9">
        <f t="shared" si="16"/>
        <v>28</v>
      </c>
      <c r="E175" s="12">
        <f t="shared" si="17"/>
        <v>1.0126027397260274E-2</v>
      </c>
      <c r="F175">
        <f t="shared" si="18"/>
        <v>28548</v>
      </c>
      <c r="G175">
        <f t="shared" si="19"/>
        <v>2847913</v>
      </c>
      <c r="H175" s="14"/>
      <c r="I175">
        <f t="shared" si="20"/>
        <v>2847913</v>
      </c>
      <c r="J175" s="11" t="str">
        <f t="shared" si="14"/>
        <v>-</v>
      </c>
    </row>
    <row r="176" spans="1:10">
      <c r="A176" s="8">
        <v>43191</v>
      </c>
      <c r="B176">
        <f>SUMIF(利用履歴!$C$2:$C$48,"="&amp;定額コース支払!A176,利用履歴!$B$2:$B$48)</f>
        <v>0</v>
      </c>
      <c r="C176">
        <f t="shared" si="15"/>
        <v>2847913</v>
      </c>
      <c r="D176" s="9">
        <f t="shared" si="16"/>
        <v>31</v>
      </c>
      <c r="E176" s="12">
        <f t="shared" si="17"/>
        <v>1.1210958904109591E-2</v>
      </c>
      <c r="F176">
        <f t="shared" si="18"/>
        <v>31927</v>
      </c>
      <c r="G176">
        <f t="shared" si="19"/>
        <v>2879840</v>
      </c>
      <c r="H176" s="14"/>
      <c r="I176">
        <f t="shared" si="20"/>
        <v>2879840</v>
      </c>
      <c r="J176" s="11" t="str">
        <f t="shared" si="14"/>
        <v>-</v>
      </c>
    </row>
    <row r="177" spans="1:10">
      <c r="A177" s="8">
        <v>43221</v>
      </c>
      <c r="B177">
        <f>SUMIF(利用履歴!$C$2:$C$48,"="&amp;定額コース支払!A177,利用履歴!$B$2:$B$48)</f>
        <v>0</v>
      </c>
      <c r="C177">
        <f t="shared" si="15"/>
        <v>2879840</v>
      </c>
      <c r="D177" s="9">
        <f t="shared" si="16"/>
        <v>30</v>
      </c>
      <c r="E177" s="12">
        <f t="shared" si="17"/>
        <v>1.084931506849315E-2</v>
      </c>
      <c r="F177">
        <f t="shared" si="18"/>
        <v>31244</v>
      </c>
      <c r="G177">
        <f t="shared" si="19"/>
        <v>2911084</v>
      </c>
      <c r="H177" s="14"/>
      <c r="I177">
        <f t="shared" si="20"/>
        <v>2911084</v>
      </c>
      <c r="J177" s="11" t="str">
        <f t="shared" si="14"/>
        <v>-</v>
      </c>
    </row>
    <row r="178" spans="1:10">
      <c r="A178" s="8">
        <v>43252</v>
      </c>
      <c r="B178">
        <f>SUMIF(利用履歴!$C$2:$C$48,"="&amp;定額コース支払!A178,利用履歴!$B$2:$B$48)</f>
        <v>0</v>
      </c>
      <c r="C178">
        <f t="shared" si="15"/>
        <v>2911084</v>
      </c>
      <c r="D178" s="9">
        <f t="shared" si="16"/>
        <v>31</v>
      </c>
      <c r="E178" s="12">
        <f t="shared" si="17"/>
        <v>1.1210958904109591E-2</v>
      </c>
      <c r="F178">
        <f t="shared" si="18"/>
        <v>32636</v>
      </c>
      <c r="G178">
        <f t="shared" si="19"/>
        <v>2943720</v>
      </c>
      <c r="H178" s="14"/>
      <c r="I178">
        <f t="shared" si="20"/>
        <v>2943720</v>
      </c>
      <c r="J178" s="11" t="str">
        <f t="shared" si="14"/>
        <v>-</v>
      </c>
    </row>
    <row r="179" spans="1:10">
      <c r="A179" s="8">
        <v>43282</v>
      </c>
      <c r="B179">
        <f>SUMIF(利用履歴!$C$2:$C$48,"="&amp;定額コース支払!A179,利用履歴!$B$2:$B$48)</f>
        <v>0</v>
      </c>
      <c r="C179">
        <f t="shared" si="15"/>
        <v>2943720</v>
      </c>
      <c r="D179" s="9">
        <f t="shared" si="16"/>
        <v>30</v>
      </c>
      <c r="E179" s="12">
        <f t="shared" si="17"/>
        <v>1.084931506849315E-2</v>
      </c>
      <c r="F179">
        <f t="shared" si="18"/>
        <v>31937</v>
      </c>
      <c r="G179">
        <f t="shared" si="19"/>
        <v>2975657</v>
      </c>
      <c r="H179" s="14"/>
      <c r="I179">
        <f t="shared" si="20"/>
        <v>2975657</v>
      </c>
      <c r="J179" s="11" t="str">
        <f t="shared" si="14"/>
        <v>-</v>
      </c>
    </row>
    <row r="180" spans="1:10">
      <c r="A180" s="8">
        <v>43313</v>
      </c>
      <c r="B180">
        <f>SUMIF(利用履歴!$C$2:$C$48,"="&amp;定額コース支払!A180,利用履歴!$B$2:$B$48)</f>
        <v>0</v>
      </c>
      <c r="C180">
        <f t="shared" si="15"/>
        <v>2975657</v>
      </c>
      <c r="D180" s="9">
        <f t="shared" si="16"/>
        <v>31</v>
      </c>
      <c r="E180" s="12">
        <f t="shared" si="17"/>
        <v>1.1210958904109591E-2</v>
      </c>
      <c r="F180">
        <f t="shared" si="18"/>
        <v>33359</v>
      </c>
      <c r="G180">
        <f t="shared" si="19"/>
        <v>3009016</v>
      </c>
      <c r="H180" s="14"/>
      <c r="I180">
        <f t="shared" si="20"/>
        <v>3009016</v>
      </c>
      <c r="J180" s="11" t="str">
        <f t="shared" si="14"/>
        <v>-</v>
      </c>
    </row>
    <row r="181" spans="1:10">
      <c r="A181" s="8">
        <v>43344</v>
      </c>
      <c r="B181">
        <f>SUMIF(利用履歴!$C$2:$C$48,"="&amp;定額コース支払!A181,利用履歴!$B$2:$B$48)</f>
        <v>0</v>
      </c>
      <c r="C181">
        <f t="shared" si="15"/>
        <v>3009016</v>
      </c>
      <c r="D181" s="9">
        <f t="shared" si="16"/>
        <v>31</v>
      </c>
      <c r="E181" s="12">
        <f t="shared" si="17"/>
        <v>1.1210958904109591E-2</v>
      </c>
      <c r="F181">
        <f t="shared" si="18"/>
        <v>33733</v>
      </c>
      <c r="G181">
        <f t="shared" si="19"/>
        <v>3042749</v>
      </c>
      <c r="H181" s="14"/>
      <c r="I181">
        <f t="shared" si="20"/>
        <v>3042749</v>
      </c>
      <c r="J181" s="11" t="str">
        <f t="shared" si="14"/>
        <v>-</v>
      </c>
    </row>
    <row r="182" spans="1:10">
      <c r="A182" s="8">
        <v>43374</v>
      </c>
      <c r="B182">
        <f>SUMIF(利用履歴!$C$2:$C$48,"="&amp;定額コース支払!A182,利用履歴!$B$2:$B$48)</f>
        <v>0</v>
      </c>
      <c r="C182">
        <f t="shared" si="15"/>
        <v>3042749</v>
      </c>
      <c r="D182" s="9">
        <f t="shared" si="16"/>
        <v>30</v>
      </c>
      <c r="E182" s="12">
        <f t="shared" si="17"/>
        <v>1.084931506849315E-2</v>
      </c>
      <c r="F182">
        <f t="shared" si="18"/>
        <v>33011</v>
      </c>
      <c r="G182">
        <f t="shared" si="19"/>
        <v>3075760</v>
      </c>
      <c r="H182" s="14"/>
      <c r="I182">
        <f t="shared" si="20"/>
        <v>3075760</v>
      </c>
      <c r="J182" s="11" t="str">
        <f t="shared" si="14"/>
        <v>-</v>
      </c>
    </row>
    <row r="183" spans="1:10">
      <c r="A183" s="8">
        <v>43405</v>
      </c>
      <c r="B183">
        <f>SUMIF(利用履歴!$C$2:$C$48,"="&amp;定額コース支払!A183,利用履歴!$B$2:$B$48)</f>
        <v>0</v>
      </c>
      <c r="C183">
        <f t="shared" si="15"/>
        <v>3075760</v>
      </c>
      <c r="D183" s="9">
        <f t="shared" si="16"/>
        <v>31</v>
      </c>
      <c r="E183" s="12">
        <f t="shared" si="17"/>
        <v>1.1210958904109591E-2</v>
      </c>
      <c r="F183">
        <f t="shared" si="18"/>
        <v>34482</v>
      </c>
      <c r="G183">
        <f t="shared" si="19"/>
        <v>3110242</v>
      </c>
      <c r="H183" s="14"/>
      <c r="I183">
        <f t="shared" si="20"/>
        <v>3110242</v>
      </c>
      <c r="J183" s="11" t="str">
        <f t="shared" si="14"/>
        <v>-</v>
      </c>
    </row>
    <row r="184" spans="1:10">
      <c r="A184" s="8">
        <v>43435</v>
      </c>
      <c r="B184">
        <f>SUMIF(利用履歴!$C$2:$C$48,"="&amp;定額コース支払!A184,利用履歴!$B$2:$B$48)</f>
        <v>0</v>
      </c>
      <c r="C184">
        <f t="shared" si="15"/>
        <v>3110242</v>
      </c>
      <c r="D184" s="9">
        <f t="shared" si="16"/>
        <v>30</v>
      </c>
      <c r="E184" s="12">
        <f t="shared" si="17"/>
        <v>1.084931506849315E-2</v>
      </c>
      <c r="F184">
        <f t="shared" si="18"/>
        <v>33743</v>
      </c>
      <c r="G184">
        <f t="shared" si="19"/>
        <v>3143985</v>
      </c>
      <c r="H184" s="14"/>
      <c r="I184">
        <f t="shared" si="20"/>
        <v>3143985</v>
      </c>
      <c r="J184" s="11" t="str">
        <f t="shared" si="14"/>
        <v>-</v>
      </c>
    </row>
    <row r="185" spans="1:10">
      <c r="A185" s="8">
        <v>43466</v>
      </c>
      <c r="B185">
        <f>SUMIF(利用履歴!$C$2:$C$48,"="&amp;定額コース支払!A185,利用履歴!$B$2:$B$48)</f>
        <v>0</v>
      </c>
      <c r="C185">
        <f t="shared" si="15"/>
        <v>3143985</v>
      </c>
      <c r="D185" s="9">
        <f t="shared" si="16"/>
        <v>31</v>
      </c>
      <c r="E185" s="12">
        <f t="shared" si="17"/>
        <v>1.1210958904109591E-2</v>
      </c>
      <c r="F185">
        <f t="shared" si="18"/>
        <v>35247</v>
      </c>
      <c r="G185">
        <f t="shared" si="19"/>
        <v>3179232</v>
      </c>
      <c r="H185" s="14"/>
      <c r="I185">
        <f t="shared" si="20"/>
        <v>3179232</v>
      </c>
      <c r="J185" s="11" t="str">
        <f t="shared" si="14"/>
        <v>-</v>
      </c>
    </row>
    <row r="186" spans="1:10">
      <c r="A186" s="8">
        <v>43497</v>
      </c>
      <c r="B186">
        <f>SUMIF(利用履歴!$C$2:$C$48,"="&amp;定額コース支払!A186,利用履歴!$B$2:$B$48)</f>
        <v>0</v>
      </c>
      <c r="C186">
        <f t="shared" si="15"/>
        <v>3179232</v>
      </c>
      <c r="D186" s="9">
        <f t="shared" si="16"/>
        <v>31</v>
      </c>
      <c r="E186" s="12">
        <f t="shared" si="17"/>
        <v>1.1210958904109591E-2</v>
      </c>
      <c r="F186">
        <f t="shared" si="18"/>
        <v>35642</v>
      </c>
      <c r="G186">
        <f t="shared" si="19"/>
        <v>3214874</v>
      </c>
      <c r="H186" s="14"/>
      <c r="I186">
        <f t="shared" si="20"/>
        <v>3214874</v>
      </c>
      <c r="J186" s="11" t="str">
        <f t="shared" si="14"/>
        <v>-</v>
      </c>
    </row>
    <row r="187" spans="1:10">
      <c r="A187" s="8">
        <v>43525</v>
      </c>
      <c r="B187">
        <f>SUMIF(利用履歴!$C$2:$C$48,"="&amp;定額コース支払!A187,利用履歴!$B$2:$B$48)</f>
        <v>0</v>
      </c>
      <c r="C187">
        <f t="shared" si="15"/>
        <v>3214874</v>
      </c>
      <c r="D187" s="9">
        <f t="shared" si="16"/>
        <v>28</v>
      </c>
      <c r="E187" s="12">
        <f t="shared" si="17"/>
        <v>1.0126027397260274E-2</v>
      </c>
      <c r="F187">
        <f t="shared" si="18"/>
        <v>32553</v>
      </c>
      <c r="G187">
        <f t="shared" si="19"/>
        <v>3247427</v>
      </c>
      <c r="H187" s="14"/>
      <c r="I187">
        <f t="shared" si="20"/>
        <v>3247427</v>
      </c>
      <c r="J187" s="11" t="str">
        <f t="shared" si="14"/>
        <v>-</v>
      </c>
    </row>
    <row r="188" spans="1:10">
      <c r="A188" s="8">
        <v>43556</v>
      </c>
      <c r="B188">
        <f>SUMIF(利用履歴!$C$2:$C$48,"="&amp;定額コース支払!A188,利用履歴!$B$2:$B$48)</f>
        <v>0</v>
      </c>
      <c r="C188">
        <f t="shared" si="15"/>
        <v>3247427</v>
      </c>
      <c r="D188" s="9">
        <f t="shared" si="16"/>
        <v>31</v>
      </c>
      <c r="E188" s="12">
        <f t="shared" si="17"/>
        <v>1.1210958904109591E-2</v>
      </c>
      <c r="F188">
        <f t="shared" si="18"/>
        <v>36406</v>
      </c>
      <c r="G188">
        <f t="shared" si="19"/>
        <v>3283833</v>
      </c>
      <c r="H188" s="14"/>
      <c r="I188">
        <f t="shared" si="20"/>
        <v>3283833</v>
      </c>
      <c r="J188" s="11" t="str">
        <f t="shared" si="14"/>
        <v>-</v>
      </c>
    </row>
    <row r="189" spans="1:10">
      <c r="A189" s="8">
        <v>43586</v>
      </c>
      <c r="B189">
        <f>SUMIF(利用履歴!$C$2:$C$48,"="&amp;定額コース支払!A189,利用履歴!$B$2:$B$48)</f>
        <v>0</v>
      </c>
      <c r="C189">
        <f t="shared" si="15"/>
        <v>3283833</v>
      </c>
      <c r="D189" s="9">
        <f t="shared" si="16"/>
        <v>30</v>
      </c>
      <c r="E189" s="12">
        <f t="shared" si="17"/>
        <v>1.084931506849315E-2</v>
      </c>
      <c r="F189">
        <f t="shared" si="18"/>
        <v>35627</v>
      </c>
      <c r="G189">
        <f t="shared" si="19"/>
        <v>3319460</v>
      </c>
      <c r="H189" s="14"/>
      <c r="I189">
        <f t="shared" si="20"/>
        <v>3319460</v>
      </c>
      <c r="J189" s="11" t="str">
        <f t="shared" si="14"/>
        <v>-</v>
      </c>
    </row>
    <row r="190" spans="1:10">
      <c r="A190" s="8">
        <v>43617</v>
      </c>
      <c r="B190">
        <f>SUMIF(利用履歴!$C$2:$C$48,"="&amp;定額コース支払!A190,利用履歴!$B$2:$B$48)</f>
        <v>0</v>
      </c>
      <c r="C190">
        <f t="shared" si="15"/>
        <v>3319460</v>
      </c>
      <c r="D190" s="9">
        <f t="shared" si="16"/>
        <v>31</v>
      </c>
      <c r="E190" s="12">
        <f t="shared" si="17"/>
        <v>1.1210958904109591E-2</v>
      </c>
      <c r="F190">
        <f t="shared" si="18"/>
        <v>37214</v>
      </c>
      <c r="G190">
        <f t="shared" si="19"/>
        <v>3356674</v>
      </c>
      <c r="H190" s="14"/>
      <c r="I190">
        <f t="shared" si="20"/>
        <v>3356674</v>
      </c>
      <c r="J190" s="11" t="str">
        <f t="shared" si="14"/>
        <v>-</v>
      </c>
    </row>
    <row r="191" spans="1:10">
      <c r="A191" s="8">
        <v>43647</v>
      </c>
      <c r="B191">
        <f>SUMIF(利用履歴!$C$2:$C$48,"="&amp;定額コース支払!A191,利用履歴!$B$2:$B$48)</f>
        <v>0</v>
      </c>
      <c r="C191">
        <f t="shared" si="15"/>
        <v>3356674</v>
      </c>
      <c r="D191" s="9">
        <f t="shared" si="16"/>
        <v>30</v>
      </c>
      <c r="E191" s="12">
        <f t="shared" si="17"/>
        <v>1.084931506849315E-2</v>
      </c>
      <c r="F191">
        <f t="shared" si="18"/>
        <v>36417</v>
      </c>
      <c r="G191">
        <f t="shared" si="19"/>
        <v>3393091</v>
      </c>
      <c r="H191" s="14"/>
      <c r="I191">
        <f t="shared" si="20"/>
        <v>3393091</v>
      </c>
      <c r="J191" s="11" t="str">
        <f t="shared" si="14"/>
        <v>-</v>
      </c>
    </row>
    <row r="192" spans="1:10">
      <c r="A192" s="8">
        <v>43678</v>
      </c>
      <c r="B192">
        <f>SUMIF(利用履歴!$C$2:$C$48,"="&amp;定額コース支払!A192,利用履歴!$B$2:$B$48)</f>
        <v>0</v>
      </c>
      <c r="C192">
        <f t="shared" si="15"/>
        <v>3393091</v>
      </c>
      <c r="D192" s="9">
        <f t="shared" si="16"/>
        <v>31</v>
      </c>
      <c r="E192" s="12">
        <f t="shared" si="17"/>
        <v>1.1210958904109591E-2</v>
      </c>
      <c r="F192">
        <f t="shared" si="18"/>
        <v>38039</v>
      </c>
      <c r="G192">
        <f t="shared" si="19"/>
        <v>3431130</v>
      </c>
      <c r="H192" s="14"/>
      <c r="I192">
        <f t="shared" si="20"/>
        <v>3431130</v>
      </c>
      <c r="J192" s="11" t="str">
        <f t="shared" si="14"/>
        <v>-</v>
      </c>
    </row>
    <row r="193" spans="1:10">
      <c r="A193" s="8">
        <v>43709</v>
      </c>
      <c r="B193">
        <f>SUMIF(利用履歴!$C$2:$C$48,"="&amp;定額コース支払!A193,利用履歴!$B$2:$B$48)</f>
        <v>0</v>
      </c>
      <c r="C193">
        <f t="shared" si="15"/>
        <v>3431130</v>
      </c>
      <c r="D193" s="9">
        <f t="shared" si="16"/>
        <v>31</v>
      </c>
      <c r="E193" s="12">
        <f t="shared" si="17"/>
        <v>1.1210958904109591E-2</v>
      </c>
      <c r="F193">
        <f t="shared" si="18"/>
        <v>38466</v>
      </c>
      <c r="G193">
        <f t="shared" si="19"/>
        <v>3469596</v>
      </c>
      <c r="H193" s="14"/>
      <c r="I193">
        <f t="shared" si="20"/>
        <v>3469596</v>
      </c>
      <c r="J193" s="11" t="str">
        <f t="shared" si="14"/>
        <v>-</v>
      </c>
    </row>
    <row r="194" spans="1:10">
      <c r="A194" s="8">
        <v>43739</v>
      </c>
      <c r="B194">
        <f>SUMIF(利用履歴!$C$2:$C$48,"="&amp;定額コース支払!A194,利用履歴!$B$2:$B$48)</f>
        <v>0</v>
      </c>
      <c r="C194">
        <f t="shared" si="15"/>
        <v>3469596</v>
      </c>
      <c r="D194" s="9">
        <f t="shared" si="16"/>
        <v>30</v>
      </c>
      <c r="E194" s="12">
        <f t="shared" si="17"/>
        <v>1.084931506849315E-2</v>
      </c>
      <c r="F194">
        <f t="shared" si="18"/>
        <v>37642</v>
      </c>
      <c r="G194">
        <f t="shared" si="19"/>
        <v>3507238</v>
      </c>
      <c r="H194" s="14"/>
      <c r="I194">
        <f t="shared" si="20"/>
        <v>3507238</v>
      </c>
      <c r="J194" s="11" t="str">
        <f t="shared" si="14"/>
        <v>-</v>
      </c>
    </row>
    <row r="195" spans="1:10">
      <c r="A195" s="8">
        <v>43770</v>
      </c>
      <c r="B195">
        <f>SUMIF(利用履歴!$C$2:$C$48,"="&amp;定額コース支払!A195,利用履歴!$B$2:$B$48)</f>
        <v>0</v>
      </c>
      <c r="C195">
        <f t="shared" si="15"/>
        <v>3507238</v>
      </c>
      <c r="D195" s="9">
        <f t="shared" si="16"/>
        <v>31</v>
      </c>
      <c r="E195" s="12">
        <f t="shared" si="17"/>
        <v>1.1210958904109591E-2</v>
      </c>
      <c r="F195">
        <f t="shared" si="18"/>
        <v>39319</v>
      </c>
      <c r="G195">
        <f t="shared" si="19"/>
        <v>3546557</v>
      </c>
      <c r="H195" s="14"/>
      <c r="I195">
        <f t="shared" si="20"/>
        <v>3546557</v>
      </c>
      <c r="J195" s="11" t="str">
        <f t="shared" si="14"/>
        <v>-</v>
      </c>
    </row>
    <row r="196" spans="1:10">
      <c r="A196" s="8">
        <v>43800</v>
      </c>
      <c r="B196">
        <f>SUMIF(利用履歴!$C$2:$C$48,"="&amp;定額コース支払!A196,利用履歴!$B$2:$B$48)</f>
        <v>0</v>
      </c>
      <c r="C196">
        <f t="shared" si="15"/>
        <v>3546557</v>
      </c>
      <c r="D196" s="9">
        <f t="shared" si="16"/>
        <v>30</v>
      </c>
      <c r="E196" s="12">
        <f t="shared" si="17"/>
        <v>1.084931506849315E-2</v>
      </c>
      <c r="F196">
        <f t="shared" si="18"/>
        <v>38477</v>
      </c>
      <c r="G196">
        <f t="shared" si="19"/>
        <v>3585034</v>
      </c>
      <c r="H196" s="14"/>
      <c r="I196">
        <f t="shared" si="20"/>
        <v>3585034</v>
      </c>
      <c r="J196" s="11" t="str">
        <f t="shared" si="14"/>
        <v>-</v>
      </c>
    </row>
    <row r="197" spans="1:10">
      <c r="A197" s="8">
        <v>43831</v>
      </c>
      <c r="B197">
        <f>SUMIF(利用履歴!$C$2:$C$48,"="&amp;定額コース支払!A197,利用履歴!$B$2:$B$48)</f>
        <v>0</v>
      </c>
      <c r="C197">
        <f t="shared" si="15"/>
        <v>3585034</v>
      </c>
      <c r="D197" s="9">
        <f t="shared" si="16"/>
        <v>31</v>
      </c>
      <c r="E197" s="12">
        <f t="shared" si="17"/>
        <v>1.1210958904109591E-2</v>
      </c>
      <c r="F197">
        <f t="shared" si="18"/>
        <v>40191</v>
      </c>
      <c r="G197">
        <f t="shared" si="19"/>
        <v>3625225</v>
      </c>
      <c r="H197" s="14"/>
      <c r="I197">
        <f t="shared" si="20"/>
        <v>3625225</v>
      </c>
      <c r="J197" s="11" t="str">
        <f t="shared" si="14"/>
        <v>-</v>
      </c>
    </row>
    <row r="198" spans="1:10">
      <c r="A198" s="8">
        <v>43862</v>
      </c>
      <c r="B198">
        <f>SUMIF(利用履歴!$C$2:$C$48,"="&amp;定額コース支払!A198,利用履歴!$B$2:$B$48)</f>
        <v>0</v>
      </c>
      <c r="C198">
        <f t="shared" si="15"/>
        <v>3625225</v>
      </c>
      <c r="D198" s="9">
        <f t="shared" si="16"/>
        <v>31</v>
      </c>
      <c r="E198" s="12">
        <f t="shared" si="17"/>
        <v>1.1210958904109591E-2</v>
      </c>
      <c r="F198">
        <f t="shared" si="18"/>
        <v>40642</v>
      </c>
      <c r="G198">
        <f t="shared" si="19"/>
        <v>3665867</v>
      </c>
      <c r="H198" s="14"/>
      <c r="I198">
        <f t="shared" si="20"/>
        <v>3665867</v>
      </c>
      <c r="J198" s="11" t="str">
        <f t="shared" ref="J198:J261" si="21">IF(H198=0,"-",F198/H198)</f>
        <v>-</v>
      </c>
    </row>
    <row r="199" spans="1:10">
      <c r="A199" s="8">
        <v>43891</v>
      </c>
      <c r="B199">
        <f>SUMIF(利用履歴!$C$2:$C$48,"="&amp;定額コース支払!A199,利用履歴!$B$2:$B$48)</f>
        <v>0</v>
      </c>
      <c r="C199">
        <f t="shared" ref="C199:C262" si="22">B198+I198</f>
        <v>3665867</v>
      </c>
      <c r="D199" s="9">
        <f t="shared" ref="D199:D262" si="23">A199-A198</f>
        <v>29</v>
      </c>
      <c r="E199" s="12">
        <f t="shared" ref="E199:E262" si="24">$B$1*D199/365</f>
        <v>1.0487671232876713E-2</v>
      </c>
      <c r="F199">
        <f t="shared" ref="F199:F262" si="25">INT(E199*C199)</f>
        <v>38446</v>
      </c>
      <c r="G199">
        <f t="shared" ref="G199:G262" si="26">F199+C199</f>
        <v>3704313</v>
      </c>
      <c r="H199" s="14"/>
      <c r="I199">
        <f t="shared" ref="I199:I262" si="27">G199-H199</f>
        <v>3704313</v>
      </c>
      <c r="J199" s="11" t="str">
        <f t="shared" si="21"/>
        <v>-</v>
      </c>
    </row>
    <row r="200" spans="1:10">
      <c r="A200" s="8">
        <v>43922</v>
      </c>
      <c r="B200">
        <f>SUMIF(利用履歴!$C$2:$C$48,"="&amp;定額コース支払!A200,利用履歴!$B$2:$B$48)</f>
        <v>0</v>
      </c>
      <c r="C200">
        <f t="shared" si="22"/>
        <v>3704313</v>
      </c>
      <c r="D200" s="9">
        <f t="shared" si="23"/>
        <v>31</v>
      </c>
      <c r="E200" s="12">
        <f t="shared" si="24"/>
        <v>1.1210958904109591E-2</v>
      </c>
      <c r="F200">
        <f t="shared" si="25"/>
        <v>41528</v>
      </c>
      <c r="G200">
        <f t="shared" si="26"/>
        <v>3745841</v>
      </c>
      <c r="H200" s="14"/>
      <c r="I200">
        <f t="shared" si="27"/>
        <v>3745841</v>
      </c>
      <c r="J200" s="11" t="str">
        <f t="shared" si="21"/>
        <v>-</v>
      </c>
    </row>
    <row r="201" spans="1:10">
      <c r="A201" s="8">
        <v>43952</v>
      </c>
      <c r="B201">
        <f>SUMIF(利用履歴!$C$2:$C$48,"="&amp;定額コース支払!A201,利用履歴!$B$2:$B$48)</f>
        <v>0</v>
      </c>
      <c r="C201">
        <f t="shared" si="22"/>
        <v>3745841</v>
      </c>
      <c r="D201" s="9">
        <f t="shared" si="23"/>
        <v>30</v>
      </c>
      <c r="E201" s="12">
        <f t="shared" si="24"/>
        <v>1.084931506849315E-2</v>
      </c>
      <c r="F201">
        <f t="shared" si="25"/>
        <v>40639</v>
      </c>
      <c r="G201">
        <f t="shared" si="26"/>
        <v>3786480</v>
      </c>
      <c r="H201" s="14"/>
      <c r="I201">
        <f t="shared" si="27"/>
        <v>3786480</v>
      </c>
      <c r="J201" s="11" t="str">
        <f t="shared" si="21"/>
        <v>-</v>
      </c>
    </row>
    <row r="202" spans="1:10">
      <c r="A202" s="8">
        <v>43983</v>
      </c>
      <c r="B202">
        <f>SUMIF(利用履歴!$C$2:$C$48,"="&amp;定額コース支払!A202,利用履歴!$B$2:$B$48)</f>
        <v>0</v>
      </c>
      <c r="C202">
        <f t="shared" si="22"/>
        <v>3786480</v>
      </c>
      <c r="D202" s="9">
        <f t="shared" si="23"/>
        <v>31</v>
      </c>
      <c r="E202" s="12">
        <f t="shared" si="24"/>
        <v>1.1210958904109591E-2</v>
      </c>
      <c r="F202">
        <f t="shared" si="25"/>
        <v>42450</v>
      </c>
      <c r="G202">
        <f t="shared" si="26"/>
        <v>3828930</v>
      </c>
      <c r="H202" s="14"/>
      <c r="I202">
        <f t="shared" si="27"/>
        <v>3828930</v>
      </c>
      <c r="J202" s="11" t="str">
        <f t="shared" si="21"/>
        <v>-</v>
      </c>
    </row>
    <row r="203" spans="1:10">
      <c r="A203" s="8">
        <v>44013</v>
      </c>
      <c r="B203">
        <f>SUMIF(利用履歴!$C$2:$C$48,"="&amp;定額コース支払!A203,利用履歴!$B$2:$B$48)</f>
        <v>0</v>
      </c>
      <c r="C203">
        <f t="shared" si="22"/>
        <v>3828930</v>
      </c>
      <c r="D203" s="9">
        <f t="shared" si="23"/>
        <v>30</v>
      </c>
      <c r="E203" s="12">
        <f t="shared" si="24"/>
        <v>1.084931506849315E-2</v>
      </c>
      <c r="F203">
        <f t="shared" si="25"/>
        <v>41541</v>
      </c>
      <c r="G203">
        <f t="shared" si="26"/>
        <v>3870471</v>
      </c>
      <c r="H203" s="14"/>
      <c r="I203">
        <f t="shared" si="27"/>
        <v>3870471</v>
      </c>
      <c r="J203" s="11" t="str">
        <f t="shared" si="21"/>
        <v>-</v>
      </c>
    </row>
    <row r="204" spans="1:10">
      <c r="A204" s="8">
        <v>44044</v>
      </c>
      <c r="B204">
        <f>SUMIF(利用履歴!$C$2:$C$48,"="&amp;定額コース支払!A204,利用履歴!$B$2:$B$48)</f>
        <v>0</v>
      </c>
      <c r="C204">
        <f t="shared" si="22"/>
        <v>3870471</v>
      </c>
      <c r="D204" s="9">
        <f t="shared" si="23"/>
        <v>31</v>
      </c>
      <c r="E204" s="12">
        <f t="shared" si="24"/>
        <v>1.1210958904109591E-2</v>
      </c>
      <c r="F204">
        <f t="shared" si="25"/>
        <v>43391</v>
      </c>
      <c r="G204">
        <f t="shared" si="26"/>
        <v>3913862</v>
      </c>
      <c r="H204" s="14"/>
      <c r="I204">
        <f t="shared" si="27"/>
        <v>3913862</v>
      </c>
      <c r="J204" s="11" t="str">
        <f t="shared" si="21"/>
        <v>-</v>
      </c>
    </row>
    <row r="205" spans="1:10">
      <c r="A205" s="8">
        <v>44075</v>
      </c>
      <c r="B205">
        <f>SUMIF(利用履歴!$C$2:$C$48,"="&amp;定額コース支払!A205,利用履歴!$B$2:$B$48)</f>
        <v>0</v>
      </c>
      <c r="C205">
        <f t="shared" si="22"/>
        <v>3913862</v>
      </c>
      <c r="D205" s="9">
        <f t="shared" si="23"/>
        <v>31</v>
      </c>
      <c r="E205" s="12">
        <f t="shared" si="24"/>
        <v>1.1210958904109591E-2</v>
      </c>
      <c r="F205">
        <f t="shared" si="25"/>
        <v>43878</v>
      </c>
      <c r="G205">
        <f t="shared" si="26"/>
        <v>3957740</v>
      </c>
      <c r="H205" s="14"/>
      <c r="I205">
        <f t="shared" si="27"/>
        <v>3957740</v>
      </c>
      <c r="J205" s="11" t="str">
        <f t="shared" si="21"/>
        <v>-</v>
      </c>
    </row>
    <row r="206" spans="1:10">
      <c r="A206" s="8">
        <v>44105</v>
      </c>
      <c r="B206">
        <f>SUMIF(利用履歴!$C$2:$C$48,"="&amp;定額コース支払!A206,利用履歴!$B$2:$B$48)</f>
        <v>0</v>
      </c>
      <c r="C206">
        <f t="shared" si="22"/>
        <v>3957740</v>
      </c>
      <c r="D206" s="9">
        <f t="shared" si="23"/>
        <v>30</v>
      </c>
      <c r="E206" s="12">
        <f t="shared" si="24"/>
        <v>1.084931506849315E-2</v>
      </c>
      <c r="F206">
        <f t="shared" si="25"/>
        <v>42938</v>
      </c>
      <c r="G206">
        <f t="shared" si="26"/>
        <v>4000678</v>
      </c>
      <c r="H206" s="14"/>
      <c r="I206">
        <f t="shared" si="27"/>
        <v>4000678</v>
      </c>
      <c r="J206" s="11" t="str">
        <f t="shared" si="21"/>
        <v>-</v>
      </c>
    </row>
    <row r="207" spans="1:10">
      <c r="A207" s="8">
        <v>44136</v>
      </c>
      <c r="B207">
        <f>SUMIF(利用履歴!$C$2:$C$48,"="&amp;定額コース支払!A207,利用履歴!$B$2:$B$48)</f>
        <v>0</v>
      </c>
      <c r="C207">
        <f t="shared" si="22"/>
        <v>4000678</v>
      </c>
      <c r="D207" s="9">
        <f t="shared" si="23"/>
        <v>31</v>
      </c>
      <c r="E207" s="12">
        <f t="shared" si="24"/>
        <v>1.1210958904109591E-2</v>
      </c>
      <c r="F207">
        <f t="shared" si="25"/>
        <v>44851</v>
      </c>
      <c r="G207">
        <f t="shared" si="26"/>
        <v>4045529</v>
      </c>
      <c r="H207" s="14"/>
      <c r="I207">
        <f t="shared" si="27"/>
        <v>4045529</v>
      </c>
      <c r="J207" s="11" t="str">
        <f t="shared" si="21"/>
        <v>-</v>
      </c>
    </row>
    <row r="208" spans="1:10">
      <c r="A208" s="8">
        <v>44166</v>
      </c>
      <c r="B208">
        <f>SUMIF(利用履歴!$C$2:$C$48,"="&amp;定額コース支払!A208,利用履歴!$B$2:$B$48)</f>
        <v>0</v>
      </c>
      <c r="C208">
        <f t="shared" si="22"/>
        <v>4045529</v>
      </c>
      <c r="D208" s="9">
        <f t="shared" si="23"/>
        <v>30</v>
      </c>
      <c r="E208" s="12">
        <f t="shared" si="24"/>
        <v>1.084931506849315E-2</v>
      </c>
      <c r="F208">
        <f t="shared" si="25"/>
        <v>43891</v>
      </c>
      <c r="G208">
        <f t="shared" si="26"/>
        <v>4089420</v>
      </c>
      <c r="H208" s="14"/>
      <c r="I208">
        <f t="shared" si="27"/>
        <v>4089420</v>
      </c>
      <c r="J208" s="11" t="str">
        <f t="shared" si="21"/>
        <v>-</v>
      </c>
    </row>
    <row r="209" spans="1:10">
      <c r="A209" s="8">
        <v>44197</v>
      </c>
      <c r="B209">
        <f>SUMIF(利用履歴!$C$2:$C$48,"="&amp;定額コース支払!A209,利用履歴!$B$2:$B$48)</f>
        <v>0</v>
      </c>
      <c r="C209">
        <f t="shared" si="22"/>
        <v>4089420</v>
      </c>
      <c r="D209" s="9">
        <f t="shared" si="23"/>
        <v>31</v>
      </c>
      <c r="E209" s="12">
        <f t="shared" si="24"/>
        <v>1.1210958904109591E-2</v>
      </c>
      <c r="F209">
        <f t="shared" si="25"/>
        <v>45846</v>
      </c>
      <c r="G209">
        <f t="shared" si="26"/>
        <v>4135266</v>
      </c>
      <c r="H209" s="14"/>
      <c r="I209">
        <f t="shared" si="27"/>
        <v>4135266</v>
      </c>
      <c r="J209" s="11" t="str">
        <f t="shared" si="21"/>
        <v>-</v>
      </c>
    </row>
    <row r="210" spans="1:10">
      <c r="A210" s="8">
        <v>44228</v>
      </c>
      <c r="B210">
        <f>SUMIF(利用履歴!$C$2:$C$48,"="&amp;定額コース支払!A210,利用履歴!$B$2:$B$48)</f>
        <v>0</v>
      </c>
      <c r="C210">
        <f t="shared" si="22"/>
        <v>4135266</v>
      </c>
      <c r="D210" s="9">
        <f t="shared" si="23"/>
        <v>31</v>
      </c>
      <c r="E210" s="12">
        <f t="shared" si="24"/>
        <v>1.1210958904109591E-2</v>
      </c>
      <c r="F210">
        <f t="shared" si="25"/>
        <v>46360</v>
      </c>
      <c r="G210">
        <f t="shared" si="26"/>
        <v>4181626</v>
      </c>
      <c r="H210" s="14"/>
      <c r="I210">
        <f t="shared" si="27"/>
        <v>4181626</v>
      </c>
      <c r="J210" s="11" t="str">
        <f t="shared" si="21"/>
        <v>-</v>
      </c>
    </row>
    <row r="211" spans="1:10">
      <c r="A211" s="8">
        <v>44256</v>
      </c>
      <c r="B211">
        <f>SUMIF(利用履歴!$C$2:$C$48,"="&amp;定額コース支払!A211,利用履歴!$B$2:$B$48)</f>
        <v>0</v>
      </c>
      <c r="C211">
        <f t="shared" si="22"/>
        <v>4181626</v>
      </c>
      <c r="D211" s="9">
        <f t="shared" si="23"/>
        <v>28</v>
      </c>
      <c r="E211" s="12">
        <f t="shared" si="24"/>
        <v>1.0126027397260274E-2</v>
      </c>
      <c r="F211">
        <f t="shared" si="25"/>
        <v>42343</v>
      </c>
      <c r="G211">
        <f t="shared" si="26"/>
        <v>4223969</v>
      </c>
      <c r="H211" s="14"/>
      <c r="I211">
        <f t="shared" si="27"/>
        <v>4223969</v>
      </c>
      <c r="J211" s="11" t="str">
        <f t="shared" si="21"/>
        <v>-</v>
      </c>
    </row>
    <row r="212" spans="1:10">
      <c r="A212" s="8">
        <v>44287</v>
      </c>
      <c r="B212">
        <f>SUMIF(利用履歴!$C$2:$C$48,"="&amp;定額コース支払!A212,利用履歴!$B$2:$B$48)</f>
        <v>0</v>
      </c>
      <c r="C212">
        <f t="shared" si="22"/>
        <v>4223969</v>
      </c>
      <c r="D212" s="9">
        <f t="shared" si="23"/>
        <v>31</v>
      </c>
      <c r="E212" s="12">
        <f t="shared" si="24"/>
        <v>1.1210958904109591E-2</v>
      </c>
      <c r="F212">
        <f t="shared" si="25"/>
        <v>47354</v>
      </c>
      <c r="G212">
        <f t="shared" si="26"/>
        <v>4271323</v>
      </c>
      <c r="H212" s="14"/>
      <c r="I212">
        <f t="shared" si="27"/>
        <v>4271323</v>
      </c>
      <c r="J212" s="11" t="str">
        <f t="shared" si="21"/>
        <v>-</v>
      </c>
    </row>
    <row r="213" spans="1:10">
      <c r="A213" s="8">
        <v>44317</v>
      </c>
      <c r="B213">
        <f>SUMIF(利用履歴!$C$2:$C$48,"="&amp;定額コース支払!A213,利用履歴!$B$2:$B$48)</f>
        <v>0</v>
      </c>
      <c r="C213">
        <f t="shared" si="22"/>
        <v>4271323</v>
      </c>
      <c r="D213" s="9">
        <f t="shared" si="23"/>
        <v>30</v>
      </c>
      <c r="E213" s="12">
        <f t="shared" si="24"/>
        <v>1.084931506849315E-2</v>
      </c>
      <c r="F213">
        <f t="shared" si="25"/>
        <v>46340</v>
      </c>
      <c r="G213">
        <f t="shared" si="26"/>
        <v>4317663</v>
      </c>
      <c r="H213" s="14"/>
      <c r="I213">
        <f t="shared" si="27"/>
        <v>4317663</v>
      </c>
      <c r="J213" s="11" t="str">
        <f t="shared" si="21"/>
        <v>-</v>
      </c>
    </row>
    <row r="214" spans="1:10">
      <c r="A214" s="8">
        <v>44348</v>
      </c>
      <c r="B214">
        <f>SUMIF(利用履歴!$C$2:$C$48,"="&amp;定額コース支払!A214,利用履歴!$B$2:$B$48)</f>
        <v>0</v>
      </c>
      <c r="C214">
        <f t="shared" si="22"/>
        <v>4317663</v>
      </c>
      <c r="D214" s="9">
        <f t="shared" si="23"/>
        <v>31</v>
      </c>
      <c r="E214" s="12">
        <f t="shared" si="24"/>
        <v>1.1210958904109591E-2</v>
      </c>
      <c r="F214">
        <f t="shared" si="25"/>
        <v>48405</v>
      </c>
      <c r="G214">
        <f t="shared" si="26"/>
        <v>4366068</v>
      </c>
      <c r="H214" s="14"/>
      <c r="I214">
        <f t="shared" si="27"/>
        <v>4366068</v>
      </c>
      <c r="J214" s="11" t="str">
        <f t="shared" si="21"/>
        <v>-</v>
      </c>
    </row>
    <row r="215" spans="1:10">
      <c r="A215" s="8">
        <v>44378</v>
      </c>
      <c r="B215">
        <f>SUMIF(利用履歴!$C$2:$C$48,"="&amp;定額コース支払!A215,利用履歴!$B$2:$B$48)</f>
        <v>0</v>
      </c>
      <c r="C215">
        <f t="shared" si="22"/>
        <v>4366068</v>
      </c>
      <c r="D215" s="9">
        <f t="shared" si="23"/>
        <v>30</v>
      </c>
      <c r="E215" s="12">
        <f t="shared" si="24"/>
        <v>1.084931506849315E-2</v>
      </c>
      <c r="F215">
        <f t="shared" si="25"/>
        <v>47368</v>
      </c>
      <c r="G215">
        <f t="shared" si="26"/>
        <v>4413436</v>
      </c>
      <c r="H215" s="14"/>
      <c r="I215">
        <f t="shared" si="27"/>
        <v>4413436</v>
      </c>
      <c r="J215" s="11" t="str">
        <f t="shared" si="21"/>
        <v>-</v>
      </c>
    </row>
    <row r="216" spans="1:10">
      <c r="A216" s="8">
        <v>44409</v>
      </c>
      <c r="B216">
        <f>SUMIF(利用履歴!$C$2:$C$48,"="&amp;定額コース支払!A216,利用履歴!$B$2:$B$48)</f>
        <v>0</v>
      </c>
      <c r="C216">
        <f t="shared" si="22"/>
        <v>4413436</v>
      </c>
      <c r="D216" s="9">
        <f t="shared" si="23"/>
        <v>31</v>
      </c>
      <c r="E216" s="12">
        <f t="shared" si="24"/>
        <v>1.1210958904109591E-2</v>
      </c>
      <c r="F216">
        <f t="shared" si="25"/>
        <v>49478</v>
      </c>
      <c r="G216">
        <f t="shared" si="26"/>
        <v>4462914</v>
      </c>
      <c r="H216" s="14"/>
      <c r="I216">
        <f t="shared" si="27"/>
        <v>4462914</v>
      </c>
      <c r="J216" s="11" t="str">
        <f t="shared" si="21"/>
        <v>-</v>
      </c>
    </row>
    <row r="217" spans="1:10">
      <c r="A217" s="8">
        <v>44440</v>
      </c>
      <c r="B217">
        <f>SUMIF(利用履歴!$C$2:$C$48,"="&amp;定額コース支払!A217,利用履歴!$B$2:$B$48)</f>
        <v>0</v>
      </c>
      <c r="C217">
        <f t="shared" si="22"/>
        <v>4462914</v>
      </c>
      <c r="D217" s="9">
        <f t="shared" si="23"/>
        <v>31</v>
      </c>
      <c r="E217" s="12">
        <f t="shared" si="24"/>
        <v>1.1210958904109591E-2</v>
      </c>
      <c r="F217">
        <f t="shared" si="25"/>
        <v>50033</v>
      </c>
      <c r="G217">
        <f t="shared" si="26"/>
        <v>4512947</v>
      </c>
      <c r="H217" s="14"/>
      <c r="I217">
        <f t="shared" si="27"/>
        <v>4512947</v>
      </c>
      <c r="J217" s="11" t="str">
        <f t="shared" si="21"/>
        <v>-</v>
      </c>
    </row>
    <row r="218" spans="1:10">
      <c r="A218" s="8">
        <v>44470</v>
      </c>
      <c r="B218">
        <f>SUMIF(利用履歴!$C$2:$C$48,"="&amp;定額コース支払!A218,利用履歴!$B$2:$B$48)</f>
        <v>0</v>
      </c>
      <c r="C218">
        <f t="shared" si="22"/>
        <v>4512947</v>
      </c>
      <c r="D218" s="9">
        <f t="shared" si="23"/>
        <v>30</v>
      </c>
      <c r="E218" s="12">
        <f t="shared" si="24"/>
        <v>1.084931506849315E-2</v>
      </c>
      <c r="F218">
        <f t="shared" si="25"/>
        <v>48962</v>
      </c>
      <c r="G218">
        <f t="shared" si="26"/>
        <v>4561909</v>
      </c>
      <c r="H218" s="14"/>
      <c r="I218">
        <f t="shared" si="27"/>
        <v>4561909</v>
      </c>
      <c r="J218" s="11" t="str">
        <f t="shared" si="21"/>
        <v>-</v>
      </c>
    </row>
    <row r="219" spans="1:10">
      <c r="A219" s="8">
        <v>44501</v>
      </c>
      <c r="B219">
        <f>SUMIF(利用履歴!$C$2:$C$48,"="&amp;定額コース支払!A219,利用履歴!$B$2:$B$48)</f>
        <v>0</v>
      </c>
      <c r="C219">
        <f t="shared" si="22"/>
        <v>4561909</v>
      </c>
      <c r="D219" s="9">
        <f t="shared" si="23"/>
        <v>31</v>
      </c>
      <c r="E219" s="12">
        <f t="shared" si="24"/>
        <v>1.1210958904109591E-2</v>
      </c>
      <c r="F219">
        <f t="shared" si="25"/>
        <v>51143</v>
      </c>
      <c r="G219">
        <f t="shared" si="26"/>
        <v>4613052</v>
      </c>
      <c r="H219" s="14"/>
      <c r="I219">
        <f t="shared" si="27"/>
        <v>4613052</v>
      </c>
      <c r="J219" s="11" t="str">
        <f t="shared" si="21"/>
        <v>-</v>
      </c>
    </row>
    <row r="220" spans="1:10">
      <c r="A220" s="8">
        <v>44531</v>
      </c>
      <c r="B220">
        <f>SUMIF(利用履歴!$C$2:$C$48,"="&amp;定額コース支払!A220,利用履歴!$B$2:$B$48)</f>
        <v>0</v>
      </c>
      <c r="C220">
        <f t="shared" si="22"/>
        <v>4613052</v>
      </c>
      <c r="D220" s="9">
        <f t="shared" si="23"/>
        <v>30</v>
      </c>
      <c r="E220" s="12">
        <f t="shared" si="24"/>
        <v>1.084931506849315E-2</v>
      </c>
      <c r="F220">
        <f t="shared" si="25"/>
        <v>50048</v>
      </c>
      <c r="G220">
        <f t="shared" si="26"/>
        <v>4663100</v>
      </c>
      <c r="H220" s="14"/>
      <c r="I220">
        <f t="shared" si="27"/>
        <v>4663100</v>
      </c>
      <c r="J220" s="11" t="str">
        <f t="shared" si="21"/>
        <v>-</v>
      </c>
    </row>
    <row r="221" spans="1:10">
      <c r="A221" s="8">
        <v>44562</v>
      </c>
      <c r="B221">
        <f>SUMIF(利用履歴!$C$2:$C$48,"="&amp;定額コース支払!A221,利用履歴!$B$2:$B$48)</f>
        <v>0</v>
      </c>
      <c r="C221">
        <f t="shared" si="22"/>
        <v>4663100</v>
      </c>
      <c r="D221" s="9">
        <f t="shared" si="23"/>
        <v>31</v>
      </c>
      <c r="E221" s="12">
        <f t="shared" si="24"/>
        <v>1.1210958904109591E-2</v>
      </c>
      <c r="F221">
        <f t="shared" si="25"/>
        <v>52277</v>
      </c>
      <c r="G221">
        <f t="shared" si="26"/>
        <v>4715377</v>
      </c>
      <c r="H221" s="14"/>
      <c r="I221">
        <f t="shared" si="27"/>
        <v>4715377</v>
      </c>
      <c r="J221" s="11" t="str">
        <f t="shared" si="21"/>
        <v>-</v>
      </c>
    </row>
    <row r="222" spans="1:10">
      <c r="A222" s="8">
        <v>44593</v>
      </c>
      <c r="B222">
        <f>SUMIF(利用履歴!$C$2:$C$48,"="&amp;定額コース支払!A222,利用履歴!$B$2:$B$48)</f>
        <v>0</v>
      </c>
      <c r="C222">
        <f t="shared" si="22"/>
        <v>4715377</v>
      </c>
      <c r="D222" s="9">
        <f t="shared" si="23"/>
        <v>31</v>
      </c>
      <c r="E222" s="12">
        <f t="shared" si="24"/>
        <v>1.1210958904109591E-2</v>
      </c>
      <c r="F222">
        <f t="shared" si="25"/>
        <v>52863</v>
      </c>
      <c r="G222">
        <f t="shared" si="26"/>
        <v>4768240</v>
      </c>
      <c r="H222" s="14"/>
      <c r="I222">
        <f t="shared" si="27"/>
        <v>4768240</v>
      </c>
      <c r="J222" s="11" t="str">
        <f t="shared" si="21"/>
        <v>-</v>
      </c>
    </row>
    <row r="223" spans="1:10">
      <c r="A223" s="8">
        <v>44621</v>
      </c>
      <c r="B223">
        <f>SUMIF(利用履歴!$C$2:$C$48,"="&amp;定額コース支払!A223,利用履歴!$B$2:$B$48)</f>
        <v>0</v>
      </c>
      <c r="C223">
        <f t="shared" si="22"/>
        <v>4768240</v>
      </c>
      <c r="D223" s="9">
        <f t="shared" si="23"/>
        <v>28</v>
      </c>
      <c r="E223" s="12">
        <f t="shared" si="24"/>
        <v>1.0126027397260274E-2</v>
      </c>
      <c r="F223">
        <f t="shared" si="25"/>
        <v>48283</v>
      </c>
      <c r="G223">
        <f t="shared" si="26"/>
        <v>4816523</v>
      </c>
      <c r="H223" s="14"/>
      <c r="I223">
        <f t="shared" si="27"/>
        <v>4816523</v>
      </c>
      <c r="J223" s="11" t="str">
        <f t="shared" si="21"/>
        <v>-</v>
      </c>
    </row>
    <row r="224" spans="1:10">
      <c r="A224" s="8">
        <v>44652</v>
      </c>
      <c r="B224">
        <f>SUMIF(利用履歴!$C$2:$C$48,"="&amp;定額コース支払!A224,利用履歴!$B$2:$B$48)</f>
        <v>0</v>
      </c>
      <c r="C224">
        <f t="shared" si="22"/>
        <v>4816523</v>
      </c>
      <c r="D224" s="9">
        <f t="shared" si="23"/>
        <v>31</v>
      </c>
      <c r="E224" s="12">
        <f t="shared" si="24"/>
        <v>1.1210958904109591E-2</v>
      </c>
      <c r="F224">
        <f t="shared" si="25"/>
        <v>53997</v>
      </c>
      <c r="G224">
        <f t="shared" si="26"/>
        <v>4870520</v>
      </c>
      <c r="H224" s="14"/>
      <c r="I224">
        <f t="shared" si="27"/>
        <v>4870520</v>
      </c>
      <c r="J224" s="11" t="str">
        <f t="shared" si="21"/>
        <v>-</v>
      </c>
    </row>
    <row r="225" spans="1:10">
      <c r="A225" s="8">
        <v>44682</v>
      </c>
      <c r="B225">
        <f>SUMIF(利用履歴!$C$2:$C$48,"="&amp;定額コース支払!A225,利用履歴!$B$2:$B$48)</f>
        <v>0</v>
      </c>
      <c r="C225">
        <f t="shared" si="22"/>
        <v>4870520</v>
      </c>
      <c r="D225" s="9">
        <f t="shared" si="23"/>
        <v>30</v>
      </c>
      <c r="E225" s="12">
        <f t="shared" si="24"/>
        <v>1.084931506849315E-2</v>
      </c>
      <c r="F225">
        <f t="shared" si="25"/>
        <v>52841</v>
      </c>
      <c r="G225">
        <f t="shared" si="26"/>
        <v>4923361</v>
      </c>
      <c r="H225" s="14"/>
      <c r="I225">
        <f t="shared" si="27"/>
        <v>4923361</v>
      </c>
      <c r="J225" s="11" t="str">
        <f t="shared" si="21"/>
        <v>-</v>
      </c>
    </row>
    <row r="226" spans="1:10">
      <c r="A226" s="8">
        <v>44713</v>
      </c>
      <c r="B226">
        <f>SUMIF(利用履歴!$C$2:$C$48,"="&amp;定額コース支払!A226,利用履歴!$B$2:$B$48)</f>
        <v>0</v>
      </c>
      <c r="C226">
        <f t="shared" si="22"/>
        <v>4923361</v>
      </c>
      <c r="D226" s="9">
        <f t="shared" si="23"/>
        <v>31</v>
      </c>
      <c r="E226" s="12">
        <f t="shared" si="24"/>
        <v>1.1210958904109591E-2</v>
      </c>
      <c r="F226">
        <f t="shared" si="25"/>
        <v>55195</v>
      </c>
      <c r="G226">
        <f t="shared" si="26"/>
        <v>4978556</v>
      </c>
      <c r="H226" s="14"/>
      <c r="I226">
        <f t="shared" si="27"/>
        <v>4978556</v>
      </c>
      <c r="J226" s="11" t="str">
        <f t="shared" si="21"/>
        <v>-</v>
      </c>
    </row>
    <row r="227" spans="1:10">
      <c r="A227" s="8">
        <v>44743</v>
      </c>
      <c r="B227">
        <f>SUMIF(利用履歴!$C$2:$C$48,"="&amp;定額コース支払!A227,利用履歴!$B$2:$B$48)</f>
        <v>0</v>
      </c>
      <c r="C227">
        <f t="shared" si="22"/>
        <v>4978556</v>
      </c>
      <c r="D227" s="9">
        <f t="shared" si="23"/>
        <v>30</v>
      </c>
      <c r="E227" s="12">
        <f t="shared" si="24"/>
        <v>1.084931506849315E-2</v>
      </c>
      <c r="F227">
        <f t="shared" si="25"/>
        <v>54013</v>
      </c>
      <c r="G227">
        <f t="shared" si="26"/>
        <v>5032569</v>
      </c>
      <c r="H227" s="14"/>
      <c r="I227">
        <f t="shared" si="27"/>
        <v>5032569</v>
      </c>
      <c r="J227" s="11" t="str">
        <f t="shared" si="21"/>
        <v>-</v>
      </c>
    </row>
    <row r="228" spans="1:10">
      <c r="A228" s="8">
        <v>44774</v>
      </c>
      <c r="B228">
        <f>SUMIF(利用履歴!$C$2:$C$48,"="&amp;定額コース支払!A228,利用履歴!$B$2:$B$48)</f>
        <v>0</v>
      </c>
      <c r="C228">
        <f t="shared" si="22"/>
        <v>5032569</v>
      </c>
      <c r="D228" s="9">
        <f t="shared" si="23"/>
        <v>31</v>
      </c>
      <c r="E228" s="12">
        <f t="shared" si="24"/>
        <v>1.1210958904109591E-2</v>
      </c>
      <c r="F228">
        <f t="shared" si="25"/>
        <v>56419</v>
      </c>
      <c r="G228">
        <f t="shared" si="26"/>
        <v>5088988</v>
      </c>
      <c r="H228" s="14"/>
      <c r="I228">
        <f t="shared" si="27"/>
        <v>5088988</v>
      </c>
      <c r="J228" s="11" t="str">
        <f t="shared" si="21"/>
        <v>-</v>
      </c>
    </row>
    <row r="229" spans="1:10">
      <c r="A229" s="8">
        <v>44805</v>
      </c>
      <c r="B229">
        <f>SUMIF(利用履歴!$C$2:$C$48,"="&amp;定額コース支払!A229,利用履歴!$B$2:$B$48)</f>
        <v>0</v>
      </c>
      <c r="C229">
        <f t="shared" si="22"/>
        <v>5088988</v>
      </c>
      <c r="D229" s="9">
        <f t="shared" si="23"/>
        <v>31</v>
      </c>
      <c r="E229" s="12">
        <f t="shared" si="24"/>
        <v>1.1210958904109591E-2</v>
      </c>
      <c r="F229">
        <f t="shared" si="25"/>
        <v>57052</v>
      </c>
      <c r="G229">
        <f t="shared" si="26"/>
        <v>5146040</v>
      </c>
      <c r="H229" s="14"/>
      <c r="I229">
        <f t="shared" si="27"/>
        <v>5146040</v>
      </c>
      <c r="J229" s="11" t="str">
        <f t="shared" si="21"/>
        <v>-</v>
      </c>
    </row>
    <row r="230" spans="1:10">
      <c r="A230" s="8">
        <v>44835</v>
      </c>
      <c r="B230">
        <f>SUMIF(利用履歴!$C$2:$C$48,"="&amp;定額コース支払!A230,利用履歴!$B$2:$B$48)</f>
        <v>0</v>
      </c>
      <c r="C230">
        <f t="shared" si="22"/>
        <v>5146040</v>
      </c>
      <c r="D230" s="9">
        <f t="shared" si="23"/>
        <v>30</v>
      </c>
      <c r="E230" s="12">
        <f t="shared" si="24"/>
        <v>1.084931506849315E-2</v>
      </c>
      <c r="F230">
        <f t="shared" si="25"/>
        <v>55831</v>
      </c>
      <c r="G230">
        <f t="shared" si="26"/>
        <v>5201871</v>
      </c>
      <c r="H230" s="14"/>
      <c r="I230">
        <f t="shared" si="27"/>
        <v>5201871</v>
      </c>
      <c r="J230" s="11" t="str">
        <f t="shared" si="21"/>
        <v>-</v>
      </c>
    </row>
    <row r="231" spans="1:10">
      <c r="A231" s="8">
        <v>44866</v>
      </c>
      <c r="B231">
        <f>SUMIF(利用履歴!$C$2:$C$48,"="&amp;定額コース支払!A231,利用履歴!$B$2:$B$48)</f>
        <v>0</v>
      </c>
      <c r="C231">
        <f t="shared" si="22"/>
        <v>5201871</v>
      </c>
      <c r="D231" s="9">
        <f t="shared" si="23"/>
        <v>31</v>
      </c>
      <c r="E231" s="12">
        <f t="shared" si="24"/>
        <v>1.1210958904109591E-2</v>
      </c>
      <c r="F231">
        <f t="shared" si="25"/>
        <v>58317</v>
      </c>
      <c r="G231">
        <f t="shared" si="26"/>
        <v>5260188</v>
      </c>
      <c r="H231" s="14"/>
      <c r="I231">
        <f t="shared" si="27"/>
        <v>5260188</v>
      </c>
      <c r="J231" s="11" t="str">
        <f t="shared" si="21"/>
        <v>-</v>
      </c>
    </row>
    <row r="232" spans="1:10">
      <c r="A232" s="8">
        <v>44896</v>
      </c>
      <c r="B232">
        <f>SUMIF(利用履歴!$C$2:$C$48,"="&amp;定額コース支払!A232,利用履歴!$B$2:$B$48)</f>
        <v>0</v>
      </c>
      <c r="C232">
        <f t="shared" si="22"/>
        <v>5260188</v>
      </c>
      <c r="D232" s="9">
        <f t="shared" si="23"/>
        <v>30</v>
      </c>
      <c r="E232" s="12">
        <f t="shared" si="24"/>
        <v>1.084931506849315E-2</v>
      </c>
      <c r="F232">
        <f t="shared" si="25"/>
        <v>57069</v>
      </c>
      <c r="G232">
        <f t="shared" si="26"/>
        <v>5317257</v>
      </c>
      <c r="H232" s="14"/>
      <c r="I232">
        <f t="shared" si="27"/>
        <v>5317257</v>
      </c>
      <c r="J232" s="11" t="str">
        <f t="shared" si="21"/>
        <v>-</v>
      </c>
    </row>
    <row r="233" spans="1:10">
      <c r="A233" s="8">
        <v>44927</v>
      </c>
      <c r="B233">
        <f>SUMIF(利用履歴!$C$2:$C$48,"="&amp;定額コース支払!A233,利用履歴!$B$2:$B$48)</f>
        <v>0</v>
      </c>
      <c r="C233">
        <f t="shared" si="22"/>
        <v>5317257</v>
      </c>
      <c r="D233" s="9">
        <f t="shared" si="23"/>
        <v>31</v>
      </c>
      <c r="E233" s="12">
        <f t="shared" si="24"/>
        <v>1.1210958904109591E-2</v>
      </c>
      <c r="F233">
        <f t="shared" si="25"/>
        <v>59611</v>
      </c>
      <c r="G233">
        <f t="shared" si="26"/>
        <v>5376868</v>
      </c>
      <c r="H233" s="14"/>
      <c r="I233">
        <f t="shared" si="27"/>
        <v>5376868</v>
      </c>
      <c r="J233" s="11" t="str">
        <f t="shared" si="21"/>
        <v>-</v>
      </c>
    </row>
    <row r="234" spans="1:10">
      <c r="A234" s="8">
        <v>44958</v>
      </c>
      <c r="B234">
        <f>SUMIF(利用履歴!$C$2:$C$48,"="&amp;定額コース支払!A234,利用履歴!$B$2:$B$48)</f>
        <v>0</v>
      </c>
      <c r="C234">
        <f t="shared" si="22"/>
        <v>5376868</v>
      </c>
      <c r="D234" s="9">
        <f t="shared" si="23"/>
        <v>31</v>
      </c>
      <c r="E234" s="12">
        <f t="shared" si="24"/>
        <v>1.1210958904109591E-2</v>
      </c>
      <c r="F234">
        <f t="shared" si="25"/>
        <v>60279</v>
      </c>
      <c r="G234">
        <f t="shared" si="26"/>
        <v>5437147</v>
      </c>
      <c r="H234" s="14"/>
      <c r="I234">
        <f t="shared" si="27"/>
        <v>5437147</v>
      </c>
      <c r="J234" s="11" t="str">
        <f t="shared" si="21"/>
        <v>-</v>
      </c>
    </row>
    <row r="235" spans="1:10">
      <c r="A235" s="8">
        <v>44986</v>
      </c>
      <c r="B235">
        <f>SUMIF(利用履歴!$C$2:$C$48,"="&amp;定額コース支払!A235,利用履歴!$B$2:$B$48)</f>
        <v>0</v>
      </c>
      <c r="C235">
        <f t="shared" si="22"/>
        <v>5437147</v>
      </c>
      <c r="D235" s="9">
        <f t="shared" si="23"/>
        <v>28</v>
      </c>
      <c r="E235" s="12">
        <f t="shared" si="24"/>
        <v>1.0126027397260274E-2</v>
      </c>
      <c r="F235">
        <f t="shared" si="25"/>
        <v>55056</v>
      </c>
      <c r="G235">
        <f t="shared" si="26"/>
        <v>5492203</v>
      </c>
      <c r="H235" s="14"/>
      <c r="I235">
        <f t="shared" si="27"/>
        <v>5492203</v>
      </c>
      <c r="J235" s="11" t="str">
        <f t="shared" si="21"/>
        <v>-</v>
      </c>
    </row>
    <row r="236" spans="1:10">
      <c r="A236" s="8">
        <v>45017</v>
      </c>
      <c r="B236">
        <f>SUMIF(利用履歴!$C$2:$C$48,"="&amp;定額コース支払!A236,利用履歴!$B$2:$B$48)</f>
        <v>0</v>
      </c>
      <c r="C236">
        <f t="shared" si="22"/>
        <v>5492203</v>
      </c>
      <c r="D236" s="9">
        <f t="shared" si="23"/>
        <v>31</v>
      </c>
      <c r="E236" s="12">
        <f t="shared" si="24"/>
        <v>1.1210958904109591E-2</v>
      </c>
      <c r="F236">
        <f t="shared" si="25"/>
        <v>61572</v>
      </c>
      <c r="G236">
        <f t="shared" si="26"/>
        <v>5553775</v>
      </c>
      <c r="H236" s="14"/>
      <c r="I236">
        <f t="shared" si="27"/>
        <v>5553775</v>
      </c>
      <c r="J236" s="11" t="str">
        <f t="shared" si="21"/>
        <v>-</v>
      </c>
    </row>
    <row r="237" spans="1:10">
      <c r="A237" s="8">
        <v>45047</v>
      </c>
      <c r="B237">
        <f>SUMIF(利用履歴!$C$2:$C$48,"="&amp;定額コース支払!A237,利用履歴!$B$2:$B$48)</f>
        <v>0</v>
      </c>
      <c r="C237">
        <f t="shared" si="22"/>
        <v>5553775</v>
      </c>
      <c r="D237" s="9">
        <f t="shared" si="23"/>
        <v>30</v>
      </c>
      <c r="E237" s="12">
        <f t="shared" si="24"/>
        <v>1.084931506849315E-2</v>
      </c>
      <c r="F237">
        <f t="shared" si="25"/>
        <v>60254</v>
      </c>
      <c r="G237">
        <f t="shared" si="26"/>
        <v>5614029</v>
      </c>
      <c r="H237" s="14"/>
      <c r="I237">
        <f t="shared" si="27"/>
        <v>5614029</v>
      </c>
      <c r="J237" s="11" t="str">
        <f t="shared" si="21"/>
        <v>-</v>
      </c>
    </row>
    <row r="238" spans="1:10">
      <c r="A238" s="8">
        <v>45078</v>
      </c>
      <c r="B238">
        <f>SUMIF(利用履歴!$C$2:$C$48,"="&amp;定額コース支払!A238,利用履歴!$B$2:$B$48)</f>
        <v>0</v>
      </c>
      <c r="C238">
        <f t="shared" si="22"/>
        <v>5614029</v>
      </c>
      <c r="D238" s="9">
        <f t="shared" si="23"/>
        <v>31</v>
      </c>
      <c r="E238" s="12">
        <f t="shared" si="24"/>
        <v>1.1210958904109591E-2</v>
      </c>
      <c r="F238">
        <f t="shared" si="25"/>
        <v>62938</v>
      </c>
      <c r="G238">
        <f t="shared" si="26"/>
        <v>5676967</v>
      </c>
      <c r="H238" s="14"/>
      <c r="I238">
        <f t="shared" si="27"/>
        <v>5676967</v>
      </c>
      <c r="J238" s="11" t="str">
        <f t="shared" si="21"/>
        <v>-</v>
      </c>
    </row>
    <row r="239" spans="1:10">
      <c r="A239" s="8">
        <v>45108</v>
      </c>
      <c r="B239">
        <f>SUMIF(利用履歴!$C$2:$C$48,"="&amp;定額コース支払!A239,利用履歴!$B$2:$B$48)</f>
        <v>0</v>
      </c>
      <c r="C239">
        <f t="shared" si="22"/>
        <v>5676967</v>
      </c>
      <c r="D239" s="9">
        <f t="shared" si="23"/>
        <v>30</v>
      </c>
      <c r="E239" s="12">
        <f t="shared" si="24"/>
        <v>1.084931506849315E-2</v>
      </c>
      <c r="F239">
        <f t="shared" si="25"/>
        <v>61591</v>
      </c>
      <c r="G239">
        <f t="shared" si="26"/>
        <v>5738558</v>
      </c>
      <c r="H239" s="14"/>
      <c r="I239">
        <f t="shared" si="27"/>
        <v>5738558</v>
      </c>
      <c r="J239" s="11" t="str">
        <f t="shared" si="21"/>
        <v>-</v>
      </c>
    </row>
    <row r="240" spans="1:10">
      <c r="A240" s="8">
        <v>45139</v>
      </c>
      <c r="B240">
        <f>SUMIF(利用履歴!$C$2:$C$48,"="&amp;定額コース支払!A240,利用履歴!$B$2:$B$48)</f>
        <v>0</v>
      </c>
      <c r="C240">
        <f t="shared" si="22"/>
        <v>5738558</v>
      </c>
      <c r="D240" s="9">
        <f t="shared" si="23"/>
        <v>31</v>
      </c>
      <c r="E240" s="12">
        <f t="shared" si="24"/>
        <v>1.1210958904109591E-2</v>
      </c>
      <c r="F240">
        <f t="shared" si="25"/>
        <v>64334</v>
      </c>
      <c r="G240">
        <f t="shared" si="26"/>
        <v>5802892</v>
      </c>
      <c r="H240" s="14"/>
      <c r="I240">
        <f t="shared" si="27"/>
        <v>5802892</v>
      </c>
      <c r="J240" s="11" t="str">
        <f t="shared" si="21"/>
        <v>-</v>
      </c>
    </row>
    <row r="241" spans="1:10">
      <c r="A241" s="8">
        <v>45170</v>
      </c>
      <c r="B241">
        <f>SUMIF(利用履歴!$C$2:$C$48,"="&amp;定額コース支払!A241,利用履歴!$B$2:$B$48)</f>
        <v>0</v>
      </c>
      <c r="C241">
        <f t="shared" si="22"/>
        <v>5802892</v>
      </c>
      <c r="D241" s="9">
        <f t="shared" si="23"/>
        <v>31</v>
      </c>
      <c r="E241" s="12">
        <f t="shared" si="24"/>
        <v>1.1210958904109591E-2</v>
      </c>
      <c r="F241">
        <f t="shared" si="25"/>
        <v>65055</v>
      </c>
      <c r="G241">
        <f t="shared" si="26"/>
        <v>5867947</v>
      </c>
      <c r="H241" s="14"/>
      <c r="I241">
        <f t="shared" si="27"/>
        <v>5867947</v>
      </c>
      <c r="J241" s="11" t="str">
        <f t="shared" si="21"/>
        <v>-</v>
      </c>
    </row>
    <row r="242" spans="1:10">
      <c r="A242" s="8">
        <v>45200</v>
      </c>
      <c r="B242">
        <f>SUMIF(利用履歴!$C$2:$C$48,"="&amp;定額コース支払!A242,利用履歴!$B$2:$B$48)</f>
        <v>0</v>
      </c>
      <c r="C242">
        <f t="shared" si="22"/>
        <v>5867947</v>
      </c>
      <c r="D242" s="9">
        <f t="shared" si="23"/>
        <v>30</v>
      </c>
      <c r="E242" s="12">
        <f t="shared" si="24"/>
        <v>1.084931506849315E-2</v>
      </c>
      <c r="F242">
        <f t="shared" si="25"/>
        <v>63663</v>
      </c>
      <c r="G242">
        <f t="shared" si="26"/>
        <v>5931610</v>
      </c>
      <c r="H242" s="14"/>
      <c r="I242">
        <f t="shared" si="27"/>
        <v>5931610</v>
      </c>
      <c r="J242" s="11" t="str">
        <f t="shared" si="21"/>
        <v>-</v>
      </c>
    </row>
    <row r="243" spans="1:10">
      <c r="A243" s="8">
        <v>45231</v>
      </c>
      <c r="B243">
        <f>SUMIF(利用履歴!$C$2:$C$48,"="&amp;定額コース支払!A243,利用履歴!$B$2:$B$48)</f>
        <v>0</v>
      </c>
      <c r="C243">
        <f t="shared" si="22"/>
        <v>5931610</v>
      </c>
      <c r="D243" s="9">
        <f t="shared" si="23"/>
        <v>31</v>
      </c>
      <c r="E243" s="12">
        <f t="shared" si="24"/>
        <v>1.1210958904109591E-2</v>
      </c>
      <c r="F243">
        <f t="shared" si="25"/>
        <v>66499</v>
      </c>
      <c r="G243">
        <f t="shared" si="26"/>
        <v>5998109</v>
      </c>
      <c r="H243" s="14"/>
      <c r="I243">
        <f t="shared" si="27"/>
        <v>5998109</v>
      </c>
      <c r="J243" s="11" t="str">
        <f t="shared" si="21"/>
        <v>-</v>
      </c>
    </row>
    <row r="244" spans="1:10">
      <c r="A244" s="8">
        <v>45261</v>
      </c>
      <c r="B244">
        <f>SUMIF(利用履歴!$C$2:$C$48,"="&amp;定額コース支払!A244,利用履歴!$B$2:$B$48)</f>
        <v>0</v>
      </c>
      <c r="C244">
        <f t="shared" si="22"/>
        <v>5998109</v>
      </c>
      <c r="D244" s="9">
        <f t="shared" si="23"/>
        <v>30</v>
      </c>
      <c r="E244" s="12">
        <f t="shared" si="24"/>
        <v>1.084931506849315E-2</v>
      </c>
      <c r="F244">
        <f t="shared" si="25"/>
        <v>65075</v>
      </c>
      <c r="G244">
        <f t="shared" si="26"/>
        <v>6063184</v>
      </c>
      <c r="H244" s="14"/>
      <c r="I244">
        <f t="shared" si="27"/>
        <v>6063184</v>
      </c>
      <c r="J244" s="11" t="str">
        <f t="shared" si="21"/>
        <v>-</v>
      </c>
    </row>
    <row r="245" spans="1:10">
      <c r="A245" s="8">
        <v>45292</v>
      </c>
      <c r="B245">
        <f>SUMIF(利用履歴!$C$2:$C$48,"="&amp;定額コース支払!A245,利用履歴!$B$2:$B$48)</f>
        <v>0</v>
      </c>
      <c r="C245">
        <f t="shared" si="22"/>
        <v>6063184</v>
      </c>
      <c r="D245" s="9">
        <f t="shared" si="23"/>
        <v>31</v>
      </c>
      <c r="E245" s="12">
        <f t="shared" si="24"/>
        <v>1.1210958904109591E-2</v>
      </c>
      <c r="F245">
        <f t="shared" si="25"/>
        <v>67974</v>
      </c>
      <c r="G245">
        <f t="shared" si="26"/>
        <v>6131158</v>
      </c>
      <c r="H245" s="14"/>
      <c r="I245">
        <f t="shared" si="27"/>
        <v>6131158</v>
      </c>
      <c r="J245" s="11" t="str">
        <f t="shared" si="21"/>
        <v>-</v>
      </c>
    </row>
    <row r="246" spans="1:10">
      <c r="A246" s="8">
        <v>45323</v>
      </c>
      <c r="B246">
        <f>SUMIF(利用履歴!$C$2:$C$48,"="&amp;定額コース支払!A246,利用履歴!$B$2:$B$48)</f>
        <v>0</v>
      </c>
      <c r="C246">
        <f t="shared" si="22"/>
        <v>6131158</v>
      </c>
      <c r="D246" s="9">
        <f t="shared" si="23"/>
        <v>31</v>
      </c>
      <c r="E246" s="12">
        <f t="shared" si="24"/>
        <v>1.1210958904109591E-2</v>
      </c>
      <c r="F246">
        <f t="shared" si="25"/>
        <v>68736</v>
      </c>
      <c r="G246">
        <f t="shared" si="26"/>
        <v>6199894</v>
      </c>
      <c r="H246" s="14"/>
      <c r="I246">
        <f t="shared" si="27"/>
        <v>6199894</v>
      </c>
      <c r="J246" s="11" t="str">
        <f t="shared" si="21"/>
        <v>-</v>
      </c>
    </row>
    <row r="247" spans="1:10">
      <c r="A247" s="8">
        <v>45352</v>
      </c>
      <c r="B247">
        <f>SUMIF(利用履歴!$C$2:$C$48,"="&amp;定額コース支払!A247,利用履歴!$B$2:$B$48)</f>
        <v>0</v>
      </c>
      <c r="C247">
        <f t="shared" si="22"/>
        <v>6199894</v>
      </c>
      <c r="D247" s="9">
        <f t="shared" si="23"/>
        <v>29</v>
      </c>
      <c r="E247" s="12">
        <f t="shared" si="24"/>
        <v>1.0487671232876713E-2</v>
      </c>
      <c r="F247">
        <f t="shared" si="25"/>
        <v>65022</v>
      </c>
      <c r="G247">
        <f t="shared" si="26"/>
        <v>6264916</v>
      </c>
      <c r="H247" s="14"/>
      <c r="I247">
        <f t="shared" si="27"/>
        <v>6264916</v>
      </c>
      <c r="J247" s="11" t="str">
        <f t="shared" si="21"/>
        <v>-</v>
      </c>
    </row>
    <row r="248" spans="1:10">
      <c r="A248" s="8">
        <v>45383</v>
      </c>
      <c r="B248">
        <f>SUMIF(利用履歴!$C$2:$C$48,"="&amp;定額コース支払!A248,利用履歴!$B$2:$B$48)</f>
        <v>0</v>
      </c>
      <c r="C248">
        <f t="shared" si="22"/>
        <v>6264916</v>
      </c>
      <c r="D248" s="9">
        <f t="shared" si="23"/>
        <v>31</v>
      </c>
      <c r="E248" s="12">
        <f t="shared" si="24"/>
        <v>1.1210958904109591E-2</v>
      </c>
      <c r="F248">
        <f t="shared" si="25"/>
        <v>70235</v>
      </c>
      <c r="G248">
        <f t="shared" si="26"/>
        <v>6335151</v>
      </c>
      <c r="H248" s="14"/>
      <c r="I248">
        <f t="shared" si="27"/>
        <v>6335151</v>
      </c>
      <c r="J248" s="11" t="str">
        <f t="shared" si="21"/>
        <v>-</v>
      </c>
    </row>
    <row r="249" spans="1:10">
      <c r="A249" s="8">
        <v>45413</v>
      </c>
      <c r="B249">
        <f>SUMIF(利用履歴!$C$2:$C$48,"="&amp;定額コース支払!A249,利用履歴!$B$2:$B$48)</f>
        <v>0</v>
      </c>
      <c r="C249">
        <f t="shared" si="22"/>
        <v>6335151</v>
      </c>
      <c r="D249" s="9">
        <f t="shared" si="23"/>
        <v>30</v>
      </c>
      <c r="E249" s="12">
        <f t="shared" si="24"/>
        <v>1.084931506849315E-2</v>
      </c>
      <c r="F249">
        <f t="shared" si="25"/>
        <v>68732</v>
      </c>
      <c r="G249">
        <f t="shared" si="26"/>
        <v>6403883</v>
      </c>
      <c r="H249" s="14"/>
      <c r="I249">
        <f t="shared" si="27"/>
        <v>6403883</v>
      </c>
      <c r="J249" s="11" t="str">
        <f t="shared" si="21"/>
        <v>-</v>
      </c>
    </row>
    <row r="250" spans="1:10">
      <c r="A250" s="8">
        <v>45444</v>
      </c>
      <c r="B250">
        <f>SUMIF(利用履歴!$C$2:$C$48,"="&amp;定額コース支払!A250,利用履歴!$B$2:$B$48)</f>
        <v>0</v>
      </c>
      <c r="C250">
        <f t="shared" si="22"/>
        <v>6403883</v>
      </c>
      <c r="D250" s="9">
        <f t="shared" si="23"/>
        <v>31</v>
      </c>
      <c r="E250" s="12">
        <f t="shared" si="24"/>
        <v>1.1210958904109591E-2</v>
      </c>
      <c r="F250">
        <f t="shared" si="25"/>
        <v>71793</v>
      </c>
      <c r="G250">
        <f t="shared" si="26"/>
        <v>6475676</v>
      </c>
      <c r="H250" s="14"/>
      <c r="I250">
        <f t="shared" si="27"/>
        <v>6475676</v>
      </c>
      <c r="J250" s="11" t="str">
        <f t="shared" si="21"/>
        <v>-</v>
      </c>
    </row>
    <row r="251" spans="1:10">
      <c r="A251" s="8">
        <v>45474</v>
      </c>
      <c r="B251">
        <f>SUMIF(利用履歴!$C$2:$C$48,"="&amp;定額コース支払!A251,利用履歴!$B$2:$B$48)</f>
        <v>0</v>
      </c>
      <c r="C251">
        <f t="shared" si="22"/>
        <v>6475676</v>
      </c>
      <c r="D251" s="9">
        <f t="shared" si="23"/>
        <v>30</v>
      </c>
      <c r="E251" s="12">
        <f t="shared" si="24"/>
        <v>1.084931506849315E-2</v>
      </c>
      <c r="F251">
        <f t="shared" si="25"/>
        <v>70256</v>
      </c>
      <c r="G251">
        <f t="shared" si="26"/>
        <v>6545932</v>
      </c>
      <c r="H251" s="14"/>
      <c r="I251">
        <f t="shared" si="27"/>
        <v>6545932</v>
      </c>
      <c r="J251" s="11" t="str">
        <f t="shared" si="21"/>
        <v>-</v>
      </c>
    </row>
    <row r="252" spans="1:10">
      <c r="A252" s="8">
        <v>45505</v>
      </c>
      <c r="B252">
        <f>SUMIF(利用履歴!$C$2:$C$48,"="&amp;定額コース支払!A252,利用履歴!$B$2:$B$48)</f>
        <v>0</v>
      </c>
      <c r="C252">
        <f t="shared" si="22"/>
        <v>6545932</v>
      </c>
      <c r="D252" s="9">
        <f t="shared" si="23"/>
        <v>31</v>
      </c>
      <c r="E252" s="12">
        <f t="shared" si="24"/>
        <v>1.1210958904109591E-2</v>
      </c>
      <c r="F252">
        <f t="shared" si="25"/>
        <v>73386</v>
      </c>
      <c r="G252">
        <f t="shared" si="26"/>
        <v>6619318</v>
      </c>
      <c r="H252" s="14"/>
      <c r="I252">
        <f t="shared" si="27"/>
        <v>6619318</v>
      </c>
      <c r="J252" s="11" t="str">
        <f t="shared" si="21"/>
        <v>-</v>
      </c>
    </row>
    <row r="253" spans="1:10">
      <c r="A253" s="8">
        <v>45536</v>
      </c>
      <c r="B253">
        <f>SUMIF(利用履歴!$C$2:$C$48,"="&amp;定額コース支払!A253,利用履歴!$B$2:$B$48)</f>
        <v>0</v>
      </c>
      <c r="C253">
        <f t="shared" si="22"/>
        <v>6619318</v>
      </c>
      <c r="D253" s="9">
        <f t="shared" si="23"/>
        <v>31</v>
      </c>
      <c r="E253" s="12">
        <f t="shared" si="24"/>
        <v>1.1210958904109591E-2</v>
      </c>
      <c r="F253">
        <f t="shared" si="25"/>
        <v>74208</v>
      </c>
      <c r="G253">
        <f t="shared" si="26"/>
        <v>6693526</v>
      </c>
      <c r="H253" s="14"/>
      <c r="I253">
        <f t="shared" si="27"/>
        <v>6693526</v>
      </c>
      <c r="J253" s="11" t="str">
        <f t="shared" si="21"/>
        <v>-</v>
      </c>
    </row>
    <row r="254" spans="1:10">
      <c r="A254" s="8">
        <v>45566</v>
      </c>
      <c r="B254">
        <f>SUMIF(利用履歴!$C$2:$C$48,"="&amp;定額コース支払!A254,利用履歴!$B$2:$B$48)</f>
        <v>0</v>
      </c>
      <c r="C254">
        <f t="shared" si="22"/>
        <v>6693526</v>
      </c>
      <c r="D254" s="9">
        <f t="shared" si="23"/>
        <v>30</v>
      </c>
      <c r="E254" s="12">
        <f t="shared" si="24"/>
        <v>1.084931506849315E-2</v>
      </c>
      <c r="F254">
        <f t="shared" si="25"/>
        <v>72620</v>
      </c>
      <c r="G254">
        <f t="shared" si="26"/>
        <v>6766146</v>
      </c>
      <c r="H254" s="14"/>
      <c r="I254">
        <f t="shared" si="27"/>
        <v>6766146</v>
      </c>
      <c r="J254" s="11" t="str">
        <f t="shared" si="21"/>
        <v>-</v>
      </c>
    </row>
    <row r="255" spans="1:10">
      <c r="A255" s="8">
        <v>45597</v>
      </c>
      <c r="B255">
        <f>SUMIF(利用履歴!$C$2:$C$48,"="&amp;定額コース支払!A255,利用履歴!$B$2:$B$48)</f>
        <v>0</v>
      </c>
      <c r="C255">
        <f t="shared" si="22"/>
        <v>6766146</v>
      </c>
      <c r="D255" s="9">
        <f t="shared" si="23"/>
        <v>31</v>
      </c>
      <c r="E255" s="12">
        <f t="shared" si="24"/>
        <v>1.1210958904109591E-2</v>
      </c>
      <c r="F255">
        <f t="shared" si="25"/>
        <v>75854</v>
      </c>
      <c r="G255">
        <f t="shared" si="26"/>
        <v>6842000</v>
      </c>
      <c r="H255" s="14"/>
      <c r="I255">
        <f t="shared" si="27"/>
        <v>6842000</v>
      </c>
      <c r="J255" s="11" t="str">
        <f t="shared" si="21"/>
        <v>-</v>
      </c>
    </row>
    <row r="256" spans="1:10">
      <c r="A256" s="8">
        <v>45627</v>
      </c>
      <c r="B256">
        <f>SUMIF(利用履歴!$C$2:$C$48,"="&amp;定額コース支払!A256,利用履歴!$B$2:$B$48)</f>
        <v>0</v>
      </c>
      <c r="C256">
        <f t="shared" si="22"/>
        <v>6842000</v>
      </c>
      <c r="D256" s="9">
        <f t="shared" si="23"/>
        <v>30</v>
      </c>
      <c r="E256" s="12">
        <f t="shared" si="24"/>
        <v>1.084931506849315E-2</v>
      </c>
      <c r="F256">
        <f t="shared" si="25"/>
        <v>74231</v>
      </c>
      <c r="G256">
        <f t="shared" si="26"/>
        <v>6916231</v>
      </c>
      <c r="H256" s="14"/>
      <c r="I256">
        <f t="shared" si="27"/>
        <v>6916231</v>
      </c>
      <c r="J256" s="11" t="str">
        <f t="shared" si="21"/>
        <v>-</v>
      </c>
    </row>
    <row r="257" spans="1:10">
      <c r="A257" s="8">
        <v>45658</v>
      </c>
      <c r="B257">
        <f>SUMIF(利用履歴!$C$2:$C$48,"="&amp;定額コース支払!A257,利用履歴!$B$2:$B$48)</f>
        <v>0</v>
      </c>
      <c r="C257">
        <f t="shared" si="22"/>
        <v>6916231</v>
      </c>
      <c r="D257" s="9">
        <f t="shared" si="23"/>
        <v>31</v>
      </c>
      <c r="E257" s="12">
        <f t="shared" si="24"/>
        <v>1.1210958904109591E-2</v>
      </c>
      <c r="F257">
        <f t="shared" si="25"/>
        <v>77537</v>
      </c>
      <c r="G257">
        <f t="shared" si="26"/>
        <v>6993768</v>
      </c>
      <c r="H257" s="14"/>
      <c r="I257">
        <f t="shared" si="27"/>
        <v>6993768</v>
      </c>
      <c r="J257" s="11" t="str">
        <f t="shared" si="21"/>
        <v>-</v>
      </c>
    </row>
    <row r="258" spans="1:10">
      <c r="A258" s="8">
        <v>45689</v>
      </c>
      <c r="B258">
        <f>SUMIF(利用履歴!$C$2:$C$48,"="&amp;定額コース支払!A258,利用履歴!$B$2:$B$48)</f>
        <v>0</v>
      </c>
      <c r="C258">
        <f t="shared" si="22"/>
        <v>6993768</v>
      </c>
      <c r="D258" s="9">
        <f t="shared" si="23"/>
        <v>31</v>
      </c>
      <c r="E258" s="12">
        <f t="shared" si="24"/>
        <v>1.1210958904109591E-2</v>
      </c>
      <c r="F258">
        <f t="shared" si="25"/>
        <v>78406</v>
      </c>
      <c r="G258">
        <f t="shared" si="26"/>
        <v>7072174</v>
      </c>
      <c r="H258" s="14"/>
      <c r="I258">
        <f t="shared" si="27"/>
        <v>7072174</v>
      </c>
      <c r="J258" s="11" t="str">
        <f t="shared" si="21"/>
        <v>-</v>
      </c>
    </row>
    <row r="259" spans="1:10">
      <c r="A259" s="8">
        <v>45717</v>
      </c>
      <c r="B259">
        <f>SUMIF(利用履歴!$C$2:$C$48,"="&amp;定額コース支払!A259,利用履歴!$B$2:$B$48)</f>
        <v>0</v>
      </c>
      <c r="C259">
        <f t="shared" si="22"/>
        <v>7072174</v>
      </c>
      <c r="D259" s="9">
        <f t="shared" si="23"/>
        <v>28</v>
      </c>
      <c r="E259" s="12">
        <f t="shared" si="24"/>
        <v>1.0126027397260274E-2</v>
      </c>
      <c r="F259">
        <f t="shared" si="25"/>
        <v>71613</v>
      </c>
      <c r="G259">
        <f t="shared" si="26"/>
        <v>7143787</v>
      </c>
      <c r="H259" s="14"/>
      <c r="I259">
        <f t="shared" si="27"/>
        <v>7143787</v>
      </c>
      <c r="J259" s="11" t="str">
        <f t="shared" si="21"/>
        <v>-</v>
      </c>
    </row>
    <row r="260" spans="1:10">
      <c r="A260" s="8">
        <v>45748</v>
      </c>
      <c r="B260">
        <f>SUMIF(利用履歴!$C$2:$C$48,"="&amp;定額コース支払!A260,利用履歴!$B$2:$B$48)</f>
        <v>0</v>
      </c>
      <c r="C260">
        <f t="shared" si="22"/>
        <v>7143787</v>
      </c>
      <c r="D260" s="9">
        <f t="shared" si="23"/>
        <v>31</v>
      </c>
      <c r="E260" s="12">
        <f t="shared" si="24"/>
        <v>1.1210958904109591E-2</v>
      </c>
      <c r="F260">
        <f t="shared" si="25"/>
        <v>80088</v>
      </c>
      <c r="G260">
        <f t="shared" si="26"/>
        <v>7223875</v>
      </c>
      <c r="H260" s="14"/>
      <c r="I260">
        <f t="shared" si="27"/>
        <v>7223875</v>
      </c>
      <c r="J260" s="11" t="str">
        <f t="shared" si="21"/>
        <v>-</v>
      </c>
    </row>
    <row r="261" spans="1:10">
      <c r="A261" s="8">
        <v>45778</v>
      </c>
      <c r="B261">
        <f>SUMIF(利用履歴!$C$2:$C$48,"="&amp;定額コース支払!A261,利用履歴!$B$2:$B$48)</f>
        <v>0</v>
      </c>
      <c r="C261">
        <f t="shared" si="22"/>
        <v>7223875</v>
      </c>
      <c r="D261" s="9">
        <f t="shared" si="23"/>
        <v>30</v>
      </c>
      <c r="E261" s="12">
        <f t="shared" si="24"/>
        <v>1.084931506849315E-2</v>
      </c>
      <c r="F261">
        <f t="shared" si="25"/>
        <v>78374</v>
      </c>
      <c r="G261">
        <f t="shared" si="26"/>
        <v>7302249</v>
      </c>
      <c r="H261" s="14"/>
      <c r="I261">
        <f t="shared" si="27"/>
        <v>7302249</v>
      </c>
      <c r="J261" s="11" t="str">
        <f t="shared" si="21"/>
        <v>-</v>
      </c>
    </row>
    <row r="262" spans="1:10">
      <c r="A262" s="8">
        <v>45809</v>
      </c>
      <c r="B262">
        <f>SUMIF(利用履歴!$C$2:$C$48,"="&amp;定額コース支払!A262,利用履歴!$B$2:$B$48)</f>
        <v>0</v>
      </c>
      <c r="C262">
        <f t="shared" si="22"/>
        <v>7302249</v>
      </c>
      <c r="D262" s="9">
        <f t="shared" si="23"/>
        <v>31</v>
      </c>
      <c r="E262" s="12">
        <f t="shared" si="24"/>
        <v>1.1210958904109591E-2</v>
      </c>
      <c r="F262">
        <f t="shared" si="25"/>
        <v>81865</v>
      </c>
      <c r="G262">
        <f t="shared" si="26"/>
        <v>7384114</v>
      </c>
      <c r="H262" s="14"/>
      <c r="I262">
        <f t="shared" si="27"/>
        <v>7384114</v>
      </c>
      <c r="J262" s="11" t="str">
        <f t="shared" ref="J262:J325" si="28">IF(H262=0,"-",F262/H262)</f>
        <v>-</v>
      </c>
    </row>
    <row r="263" spans="1:10">
      <c r="A263" s="8">
        <v>45839</v>
      </c>
      <c r="B263">
        <f>SUMIF(利用履歴!$C$2:$C$48,"="&amp;定額コース支払!A263,利用履歴!$B$2:$B$48)</f>
        <v>0</v>
      </c>
      <c r="C263">
        <f t="shared" ref="C263:C326" si="29">B262+I262</f>
        <v>7384114</v>
      </c>
      <c r="D263" s="9">
        <f t="shared" ref="D263:D326" si="30">A263-A262</f>
        <v>30</v>
      </c>
      <c r="E263" s="12">
        <f t="shared" ref="E263:E326" si="31">$B$1*D263/365</f>
        <v>1.084931506849315E-2</v>
      </c>
      <c r="F263">
        <f t="shared" ref="F263:F326" si="32">INT(E263*C263)</f>
        <v>80112</v>
      </c>
      <c r="G263">
        <f t="shared" ref="G263:G326" si="33">F263+C263</f>
        <v>7464226</v>
      </c>
      <c r="H263" s="14"/>
      <c r="I263">
        <f t="shared" ref="I263:I326" si="34">G263-H263</f>
        <v>7464226</v>
      </c>
      <c r="J263" s="11" t="str">
        <f t="shared" si="28"/>
        <v>-</v>
      </c>
    </row>
    <row r="264" spans="1:10">
      <c r="A264" s="8">
        <v>45870</v>
      </c>
      <c r="B264">
        <f>SUMIF(利用履歴!$C$2:$C$48,"="&amp;定額コース支払!A264,利用履歴!$B$2:$B$48)</f>
        <v>0</v>
      </c>
      <c r="C264">
        <f t="shared" si="29"/>
        <v>7464226</v>
      </c>
      <c r="D264" s="9">
        <f t="shared" si="30"/>
        <v>31</v>
      </c>
      <c r="E264" s="12">
        <f t="shared" si="31"/>
        <v>1.1210958904109591E-2</v>
      </c>
      <c r="F264">
        <f t="shared" si="32"/>
        <v>83681</v>
      </c>
      <c r="G264">
        <f t="shared" si="33"/>
        <v>7547907</v>
      </c>
      <c r="H264" s="14"/>
      <c r="I264">
        <f t="shared" si="34"/>
        <v>7547907</v>
      </c>
      <c r="J264" s="11" t="str">
        <f t="shared" si="28"/>
        <v>-</v>
      </c>
    </row>
    <row r="265" spans="1:10">
      <c r="A265" s="8">
        <v>45901</v>
      </c>
      <c r="B265">
        <f>SUMIF(利用履歴!$C$2:$C$48,"="&amp;定額コース支払!A265,利用履歴!$B$2:$B$48)</f>
        <v>0</v>
      </c>
      <c r="C265">
        <f t="shared" si="29"/>
        <v>7547907</v>
      </c>
      <c r="D265" s="9">
        <f t="shared" si="30"/>
        <v>31</v>
      </c>
      <c r="E265" s="12">
        <f t="shared" si="31"/>
        <v>1.1210958904109591E-2</v>
      </c>
      <c r="F265">
        <f t="shared" si="32"/>
        <v>84619</v>
      </c>
      <c r="G265">
        <f t="shared" si="33"/>
        <v>7632526</v>
      </c>
      <c r="H265" s="14"/>
      <c r="I265">
        <f t="shared" si="34"/>
        <v>7632526</v>
      </c>
      <c r="J265" s="11" t="str">
        <f t="shared" si="28"/>
        <v>-</v>
      </c>
    </row>
    <row r="266" spans="1:10">
      <c r="A266" s="8">
        <v>45931</v>
      </c>
      <c r="B266">
        <f>SUMIF(利用履歴!$C$2:$C$48,"="&amp;定額コース支払!A266,利用履歴!$B$2:$B$48)</f>
        <v>0</v>
      </c>
      <c r="C266">
        <f t="shared" si="29"/>
        <v>7632526</v>
      </c>
      <c r="D266" s="9">
        <f t="shared" si="30"/>
        <v>30</v>
      </c>
      <c r="E266" s="12">
        <f t="shared" si="31"/>
        <v>1.084931506849315E-2</v>
      </c>
      <c r="F266">
        <f t="shared" si="32"/>
        <v>82807</v>
      </c>
      <c r="G266">
        <f t="shared" si="33"/>
        <v>7715333</v>
      </c>
      <c r="H266" s="14"/>
      <c r="I266">
        <f t="shared" si="34"/>
        <v>7715333</v>
      </c>
      <c r="J266" s="11" t="str">
        <f t="shared" si="28"/>
        <v>-</v>
      </c>
    </row>
    <row r="267" spans="1:10">
      <c r="A267" s="8">
        <v>45962</v>
      </c>
      <c r="B267">
        <f>SUMIF(利用履歴!$C$2:$C$48,"="&amp;定額コース支払!A267,利用履歴!$B$2:$B$48)</f>
        <v>0</v>
      </c>
      <c r="C267">
        <f t="shared" si="29"/>
        <v>7715333</v>
      </c>
      <c r="D267" s="9">
        <f t="shared" si="30"/>
        <v>31</v>
      </c>
      <c r="E267" s="12">
        <f t="shared" si="31"/>
        <v>1.1210958904109591E-2</v>
      </c>
      <c r="F267">
        <f t="shared" si="32"/>
        <v>86496</v>
      </c>
      <c r="G267">
        <f t="shared" si="33"/>
        <v>7801829</v>
      </c>
      <c r="H267" s="14"/>
      <c r="I267">
        <f t="shared" si="34"/>
        <v>7801829</v>
      </c>
      <c r="J267" s="11" t="str">
        <f t="shared" si="28"/>
        <v>-</v>
      </c>
    </row>
    <row r="268" spans="1:10">
      <c r="A268" s="8">
        <v>45992</v>
      </c>
      <c r="B268">
        <f>SUMIF(利用履歴!$C$2:$C$48,"="&amp;定額コース支払!A268,利用履歴!$B$2:$B$48)</f>
        <v>0</v>
      </c>
      <c r="C268">
        <f t="shared" si="29"/>
        <v>7801829</v>
      </c>
      <c r="D268" s="9">
        <f t="shared" si="30"/>
        <v>30</v>
      </c>
      <c r="E268" s="12">
        <f t="shared" si="31"/>
        <v>1.084931506849315E-2</v>
      </c>
      <c r="F268">
        <f t="shared" si="32"/>
        <v>84644</v>
      </c>
      <c r="G268">
        <f t="shared" si="33"/>
        <v>7886473</v>
      </c>
      <c r="H268" s="14"/>
      <c r="I268">
        <f t="shared" si="34"/>
        <v>7886473</v>
      </c>
      <c r="J268" s="11" t="str">
        <f t="shared" si="28"/>
        <v>-</v>
      </c>
    </row>
    <row r="269" spans="1:10">
      <c r="A269" s="8">
        <v>46023</v>
      </c>
      <c r="B269">
        <f>SUMIF(利用履歴!$C$2:$C$48,"="&amp;定額コース支払!A269,利用履歴!$B$2:$B$48)</f>
        <v>0</v>
      </c>
      <c r="C269">
        <f t="shared" si="29"/>
        <v>7886473</v>
      </c>
      <c r="D269" s="9">
        <f t="shared" si="30"/>
        <v>31</v>
      </c>
      <c r="E269" s="12">
        <f t="shared" si="31"/>
        <v>1.1210958904109591E-2</v>
      </c>
      <c r="F269">
        <f t="shared" si="32"/>
        <v>88414</v>
      </c>
      <c r="G269">
        <f t="shared" si="33"/>
        <v>7974887</v>
      </c>
      <c r="H269" s="14"/>
      <c r="I269">
        <f t="shared" si="34"/>
        <v>7974887</v>
      </c>
      <c r="J269" s="11" t="str">
        <f t="shared" si="28"/>
        <v>-</v>
      </c>
    </row>
    <row r="270" spans="1:10">
      <c r="A270" s="8">
        <v>46054</v>
      </c>
      <c r="B270">
        <f>SUMIF(利用履歴!$C$2:$C$48,"="&amp;定額コース支払!A270,利用履歴!$B$2:$B$48)</f>
        <v>0</v>
      </c>
      <c r="C270">
        <f t="shared" si="29"/>
        <v>7974887</v>
      </c>
      <c r="D270" s="9">
        <f t="shared" si="30"/>
        <v>31</v>
      </c>
      <c r="E270" s="12">
        <f t="shared" si="31"/>
        <v>1.1210958904109591E-2</v>
      </c>
      <c r="F270">
        <f t="shared" si="32"/>
        <v>89406</v>
      </c>
      <c r="G270">
        <f t="shared" si="33"/>
        <v>8064293</v>
      </c>
      <c r="H270" s="14"/>
      <c r="I270">
        <f t="shared" si="34"/>
        <v>8064293</v>
      </c>
      <c r="J270" s="11" t="str">
        <f t="shared" si="28"/>
        <v>-</v>
      </c>
    </row>
    <row r="271" spans="1:10">
      <c r="A271" s="8">
        <v>46082</v>
      </c>
      <c r="B271">
        <f>SUMIF(利用履歴!$C$2:$C$48,"="&amp;定額コース支払!A271,利用履歴!$B$2:$B$48)</f>
        <v>0</v>
      </c>
      <c r="C271">
        <f t="shared" si="29"/>
        <v>8064293</v>
      </c>
      <c r="D271" s="9">
        <f t="shared" si="30"/>
        <v>28</v>
      </c>
      <c r="E271" s="12">
        <f t="shared" si="31"/>
        <v>1.0126027397260274E-2</v>
      </c>
      <c r="F271">
        <f t="shared" si="32"/>
        <v>81659</v>
      </c>
      <c r="G271">
        <f t="shared" si="33"/>
        <v>8145952</v>
      </c>
      <c r="H271" s="14"/>
      <c r="I271">
        <f t="shared" si="34"/>
        <v>8145952</v>
      </c>
      <c r="J271" s="11" t="str">
        <f t="shared" si="28"/>
        <v>-</v>
      </c>
    </row>
    <row r="272" spans="1:10">
      <c r="A272" s="8">
        <v>46113</v>
      </c>
      <c r="B272">
        <f>SUMIF(利用履歴!$C$2:$C$48,"="&amp;定額コース支払!A272,利用履歴!$B$2:$B$48)</f>
        <v>0</v>
      </c>
      <c r="C272">
        <f t="shared" si="29"/>
        <v>8145952</v>
      </c>
      <c r="D272" s="9">
        <f t="shared" si="30"/>
        <v>31</v>
      </c>
      <c r="E272" s="12">
        <f t="shared" si="31"/>
        <v>1.1210958904109591E-2</v>
      </c>
      <c r="F272">
        <f t="shared" si="32"/>
        <v>91323</v>
      </c>
      <c r="G272">
        <f t="shared" si="33"/>
        <v>8237275</v>
      </c>
      <c r="H272" s="14"/>
      <c r="I272">
        <f t="shared" si="34"/>
        <v>8237275</v>
      </c>
      <c r="J272" s="11" t="str">
        <f t="shared" si="28"/>
        <v>-</v>
      </c>
    </row>
    <row r="273" spans="1:10">
      <c r="A273" s="8">
        <v>46143</v>
      </c>
      <c r="B273">
        <f>SUMIF(利用履歴!$C$2:$C$48,"="&amp;定額コース支払!A273,利用履歴!$B$2:$B$48)</f>
        <v>0</v>
      </c>
      <c r="C273">
        <f t="shared" si="29"/>
        <v>8237275</v>
      </c>
      <c r="D273" s="9">
        <f t="shared" si="30"/>
        <v>30</v>
      </c>
      <c r="E273" s="12">
        <f t="shared" si="31"/>
        <v>1.084931506849315E-2</v>
      </c>
      <c r="F273">
        <f t="shared" si="32"/>
        <v>89368</v>
      </c>
      <c r="G273">
        <f t="shared" si="33"/>
        <v>8326643</v>
      </c>
      <c r="H273" s="14"/>
      <c r="I273">
        <f t="shared" si="34"/>
        <v>8326643</v>
      </c>
      <c r="J273" s="11" t="str">
        <f t="shared" si="28"/>
        <v>-</v>
      </c>
    </row>
    <row r="274" spans="1:10">
      <c r="A274" s="8">
        <v>46174</v>
      </c>
      <c r="B274">
        <f>SUMIF(利用履歴!$C$2:$C$48,"="&amp;定額コース支払!A274,利用履歴!$B$2:$B$48)</f>
        <v>0</v>
      </c>
      <c r="C274">
        <f t="shared" si="29"/>
        <v>8326643</v>
      </c>
      <c r="D274" s="9">
        <f t="shared" si="30"/>
        <v>31</v>
      </c>
      <c r="E274" s="12">
        <f t="shared" si="31"/>
        <v>1.1210958904109591E-2</v>
      </c>
      <c r="F274">
        <f t="shared" si="32"/>
        <v>93349</v>
      </c>
      <c r="G274">
        <f t="shared" si="33"/>
        <v>8419992</v>
      </c>
      <c r="H274" s="14"/>
      <c r="I274">
        <f t="shared" si="34"/>
        <v>8419992</v>
      </c>
      <c r="J274" s="11" t="str">
        <f t="shared" si="28"/>
        <v>-</v>
      </c>
    </row>
    <row r="275" spans="1:10">
      <c r="A275" s="8">
        <v>46204</v>
      </c>
      <c r="B275">
        <f>SUMIF(利用履歴!$C$2:$C$48,"="&amp;定額コース支払!A275,利用履歴!$B$2:$B$48)</f>
        <v>0</v>
      </c>
      <c r="C275">
        <f t="shared" si="29"/>
        <v>8419992</v>
      </c>
      <c r="D275" s="9">
        <f t="shared" si="30"/>
        <v>30</v>
      </c>
      <c r="E275" s="12">
        <f t="shared" si="31"/>
        <v>1.084931506849315E-2</v>
      </c>
      <c r="F275">
        <f t="shared" si="32"/>
        <v>91351</v>
      </c>
      <c r="G275">
        <f t="shared" si="33"/>
        <v>8511343</v>
      </c>
      <c r="H275" s="14"/>
      <c r="I275">
        <f t="shared" si="34"/>
        <v>8511343</v>
      </c>
      <c r="J275" s="11" t="str">
        <f t="shared" si="28"/>
        <v>-</v>
      </c>
    </row>
    <row r="276" spans="1:10">
      <c r="A276" s="8">
        <v>46235</v>
      </c>
      <c r="B276">
        <f>SUMIF(利用履歴!$C$2:$C$48,"="&amp;定額コース支払!A276,利用履歴!$B$2:$B$48)</f>
        <v>0</v>
      </c>
      <c r="C276">
        <f t="shared" si="29"/>
        <v>8511343</v>
      </c>
      <c r="D276" s="9">
        <f t="shared" si="30"/>
        <v>31</v>
      </c>
      <c r="E276" s="12">
        <f t="shared" si="31"/>
        <v>1.1210958904109591E-2</v>
      </c>
      <c r="F276">
        <f t="shared" si="32"/>
        <v>95420</v>
      </c>
      <c r="G276">
        <f t="shared" si="33"/>
        <v>8606763</v>
      </c>
      <c r="H276" s="14"/>
      <c r="I276">
        <f t="shared" si="34"/>
        <v>8606763</v>
      </c>
      <c r="J276" s="11" t="str">
        <f t="shared" si="28"/>
        <v>-</v>
      </c>
    </row>
    <row r="277" spans="1:10">
      <c r="A277" s="8">
        <v>46266</v>
      </c>
      <c r="B277">
        <f>SUMIF(利用履歴!$C$2:$C$48,"="&amp;定額コース支払!A277,利用履歴!$B$2:$B$48)</f>
        <v>0</v>
      </c>
      <c r="C277">
        <f t="shared" si="29"/>
        <v>8606763</v>
      </c>
      <c r="D277" s="9">
        <f t="shared" si="30"/>
        <v>31</v>
      </c>
      <c r="E277" s="12">
        <f t="shared" si="31"/>
        <v>1.1210958904109591E-2</v>
      </c>
      <c r="F277">
        <f t="shared" si="32"/>
        <v>96490</v>
      </c>
      <c r="G277">
        <f t="shared" si="33"/>
        <v>8703253</v>
      </c>
      <c r="H277" s="14"/>
      <c r="I277">
        <f t="shared" si="34"/>
        <v>8703253</v>
      </c>
      <c r="J277" s="11" t="str">
        <f t="shared" si="28"/>
        <v>-</v>
      </c>
    </row>
    <row r="278" spans="1:10">
      <c r="A278" s="8">
        <v>46296</v>
      </c>
      <c r="B278">
        <f>SUMIF(利用履歴!$C$2:$C$48,"="&amp;定額コース支払!A278,利用履歴!$B$2:$B$48)</f>
        <v>0</v>
      </c>
      <c r="C278">
        <f t="shared" si="29"/>
        <v>8703253</v>
      </c>
      <c r="D278" s="9">
        <f t="shared" si="30"/>
        <v>30</v>
      </c>
      <c r="E278" s="12">
        <f t="shared" si="31"/>
        <v>1.084931506849315E-2</v>
      </c>
      <c r="F278">
        <f t="shared" si="32"/>
        <v>94424</v>
      </c>
      <c r="G278">
        <f t="shared" si="33"/>
        <v>8797677</v>
      </c>
      <c r="H278" s="14"/>
      <c r="I278">
        <f t="shared" si="34"/>
        <v>8797677</v>
      </c>
      <c r="J278" s="11" t="str">
        <f t="shared" si="28"/>
        <v>-</v>
      </c>
    </row>
    <row r="279" spans="1:10">
      <c r="A279" s="8">
        <v>46327</v>
      </c>
      <c r="B279">
        <f>SUMIF(利用履歴!$C$2:$C$48,"="&amp;定額コース支払!A279,利用履歴!$B$2:$B$48)</f>
        <v>0</v>
      </c>
      <c r="C279">
        <f t="shared" si="29"/>
        <v>8797677</v>
      </c>
      <c r="D279" s="9">
        <f t="shared" si="30"/>
        <v>31</v>
      </c>
      <c r="E279" s="12">
        <f t="shared" si="31"/>
        <v>1.1210958904109591E-2</v>
      </c>
      <c r="F279">
        <f t="shared" si="32"/>
        <v>98630</v>
      </c>
      <c r="G279">
        <f t="shared" si="33"/>
        <v>8896307</v>
      </c>
      <c r="H279" s="14"/>
      <c r="I279">
        <f t="shared" si="34"/>
        <v>8896307</v>
      </c>
      <c r="J279" s="11" t="str">
        <f t="shared" si="28"/>
        <v>-</v>
      </c>
    </row>
    <row r="280" spans="1:10">
      <c r="A280" s="8">
        <v>46357</v>
      </c>
      <c r="B280">
        <f>SUMIF(利用履歴!$C$2:$C$48,"="&amp;定額コース支払!A280,利用履歴!$B$2:$B$48)</f>
        <v>0</v>
      </c>
      <c r="C280">
        <f t="shared" si="29"/>
        <v>8896307</v>
      </c>
      <c r="D280" s="9">
        <f t="shared" si="30"/>
        <v>30</v>
      </c>
      <c r="E280" s="12">
        <f t="shared" si="31"/>
        <v>1.084931506849315E-2</v>
      </c>
      <c r="F280">
        <f t="shared" si="32"/>
        <v>96518</v>
      </c>
      <c r="G280">
        <f t="shared" si="33"/>
        <v>8992825</v>
      </c>
      <c r="H280" s="14"/>
      <c r="I280">
        <f t="shared" si="34"/>
        <v>8992825</v>
      </c>
      <c r="J280" s="11" t="str">
        <f t="shared" si="28"/>
        <v>-</v>
      </c>
    </row>
    <row r="281" spans="1:10">
      <c r="A281" s="8">
        <v>46388</v>
      </c>
      <c r="B281">
        <f>SUMIF(利用履歴!$C$2:$C$48,"="&amp;定額コース支払!A281,利用履歴!$B$2:$B$48)</f>
        <v>0</v>
      </c>
      <c r="C281">
        <f t="shared" si="29"/>
        <v>8992825</v>
      </c>
      <c r="D281" s="9">
        <f t="shared" si="30"/>
        <v>31</v>
      </c>
      <c r="E281" s="12">
        <f t="shared" si="31"/>
        <v>1.1210958904109591E-2</v>
      </c>
      <c r="F281">
        <f t="shared" si="32"/>
        <v>100818</v>
      </c>
      <c r="G281">
        <f t="shared" si="33"/>
        <v>9093643</v>
      </c>
      <c r="H281" s="14"/>
      <c r="I281">
        <f t="shared" si="34"/>
        <v>9093643</v>
      </c>
      <c r="J281" s="11" t="str">
        <f t="shared" si="28"/>
        <v>-</v>
      </c>
    </row>
    <row r="282" spans="1:10">
      <c r="A282" s="8">
        <v>46419</v>
      </c>
      <c r="B282">
        <f>SUMIF(利用履歴!$C$2:$C$48,"="&amp;定額コース支払!A282,利用履歴!$B$2:$B$48)</f>
        <v>0</v>
      </c>
      <c r="C282">
        <f t="shared" si="29"/>
        <v>9093643</v>
      </c>
      <c r="D282" s="9">
        <f t="shared" si="30"/>
        <v>31</v>
      </c>
      <c r="E282" s="12">
        <f t="shared" si="31"/>
        <v>1.1210958904109591E-2</v>
      </c>
      <c r="F282">
        <f t="shared" si="32"/>
        <v>101948</v>
      </c>
      <c r="G282">
        <f t="shared" si="33"/>
        <v>9195591</v>
      </c>
      <c r="H282" s="14"/>
      <c r="I282">
        <f t="shared" si="34"/>
        <v>9195591</v>
      </c>
      <c r="J282" s="11" t="str">
        <f t="shared" si="28"/>
        <v>-</v>
      </c>
    </row>
    <row r="283" spans="1:10">
      <c r="A283" s="8">
        <v>46447</v>
      </c>
      <c r="B283">
        <f>SUMIF(利用履歴!$C$2:$C$48,"="&amp;定額コース支払!A283,利用履歴!$B$2:$B$48)</f>
        <v>0</v>
      </c>
      <c r="C283">
        <f t="shared" si="29"/>
        <v>9195591</v>
      </c>
      <c r="D283" s="9">
        <f t="shared" si="30"/>
        <v>28</v>
      </c>
      <c r="E283" s="12">
        <f t="shared" si="31"/>
        <v>1.0126027397260274E-2</v>
      </c>
      <c r="F283">
        <f t="shared" si="32"/>
        <v>93114</v>
      </c>
      <c r="G283">
        <f t="shared" si="33"/>
        <v>9288705</v>
      </c>
      <c r="H283" s="14"/>
      <c r="I283">
        <f t="shared" si="34"/>
        <v>9288705</v>
      </c>
      <c r="J283" s="11" t="str">
        <f t="shared" si="28"/>
        <v>-</v>
      </c>
    </row>
    <row r="284" spans="1:10">
      <c r="A284" s="8">
        <v>46478</v>
      </c>
      <c r="B284">
        <f>SUMIF(利用履歴!$C$2:$C$48,"="&amp;定額コース支払!A284,利用履歴!$B$2:$B$48)</f>
        <v>0</v>
      </c>
      <c r="C284">
        <f t="shared" si="29"/>
        <v>9288705</v>
      </c>
      <c r="D284" s="9">
        <f t="shared" si="30"/>
        <v>31</v>
      </c>
      <c r="E284" s="12">
        <f t="shared" si="31"/>
        <v>1.1210958904109591E-2</v>
      </c>
      <c r="F284">
        <f t="shared" si="32"/>
        <v>104135</v>
      </c>
      <c r="G284">
        <f t="shared" si="33"/>
        <v>9392840</v>
      </c>
      <c r="H284" s="14"/>
      <c r="I284">
        <f t="shared" si="34"/>
        <v>9392840</v>
      </c>
      <c r="J284" s="11" t="str">
        <f t="shared" si="28"/>
        <v>-</v>
      </c>
    </row>
    <row r="285" spans="1:10">
      <c r="A285" s="8">
        <v>46508</v>
      </c>
      <c r="B285">
        <f>SUMIF(利用履歴!$C$2:$C$48,"="&amp;定額コース支払!A285,利用履歴!$B$2:$B$48)</f>
        <v>0</v>
      </c>
      <c r="C285">
        <f t="shared" si="29"/>
        <v>9392840</v>
      </c>
      <c r="D285" s="9">
        <f t="shared" si="30"/>
        <v>30</v>
      </c>
      <c r="E285" s="12">
        <f t="shared" si="31"/>
        <v>1.084931506849315E-2</v>
      </c>
      <c r="F285">
        <f t="shared" si="32"/>
        <v>101905</v>
      </c>
      <c r="G285">
        <f t="shared" si="33"/>
        <v>9494745</v>
      </c>
      <c r="H285" s="14"/>
      <c r="I285">
        <f t="shared" si="34"/>
        <v>9494745</v>
      </c>
      <c r="J285" s="11" t="str">
        <f t="shared" si="28"/>
        <v>-</v>
      </c>
    </row>
    <row r="286" spans="1:10">
      <c r="A286" s="8">
        <v>46539</v>
      </c>
      <c r="B286">
        <f>SUMIF(利用履歴!$C$2:$C$48,"="&amp;定額コース支払!A286,利用履歴!$B$2:$B$48)</f>
        <v>0</v>
      </c>
      <c r="C286">
        <f t="shared" si="29"/>
        <v>9494745</v>
      </c>
      <c r="D286" s="9">
        <f t="shared" si="30"/>
        <v>31</v>
      </c>
      <c r="E286" s="12">
        <f t="shared" si="31"/>
        <v>1.1210958904109591E-2</v>
      </c>
      <c r="F286">
        <f t="shared" si="32"/>
        <v>106445</v>
      </c>
      <c r="G286">
        <f t="shared" si="33"/>
        <v>9601190</v>
      </c>
      <c r="H286" s="14"/>
      <c r="I286">
        <f t="shared" si="34"/>
        <v>9601190</v>
      </c>
      <c r="J286" s="11" t="str">
        <f t="shared" si="28"/>
        <v>-</v>
      </c>
    </row>
    <row r="287" spans="1:10">
      <c r="A287" s="8">
        <v>46569</v>
      </c>
      <c r="B287">
        <f>SUMIF(利用履歴!$C$2:$C$48,"="&amp;定額コース支払!A287,利用履歴!$B$2:$B$48)</f>
        <v>0</v>
      </c>
      <c r="C287">
        <f t="shared" si="29"/>
        <v>9601190</v>
      </c>
      <c r="D287" s="9">
        <f t="shared" si="30"/>
        <v>30</v>
      </c>
      <c r="E287" s="12">
        <f t="shared" si="31"/>
        <v>1.084931506849315E-2</v>
      </c>
      <c r="F287">
        <f t="shared" si="32"/>
        <v>104166</v>
      </c>
      <c r="G287">
        <f t="shared" si="33"/>
        <v>9705356</v>
      </c>
      <c r="H287" s="14"/>
      <c r="I287">
        <f t="shared" si="34"/>
        <v>9705356</v>
      </c>
      <c r="J287" s="11" t="str">
        <f t="shared" si="28"/>
        <v>-</v>
      </c>
    </row>
    <row r="288" spans="1:10">
      <c r="A288" s="8">
        <v>46600</v>
      </c>
      <c r="B288">
        <f>SUMIF(利用履歴!$C$2:$C$48,"="&amp;定額コース支払!A288,利用履歴!$B$2:$B$48)</f>
        <v>0</v>
      </c>
      <c r="C288">
        <f t="shared" si="29"/>
        <v>9705356</v>
      </c>
      <c r="D288" s="9">
        <f t="shared" si="30"/>
        <v>31</v>
      </c>
      <c r="E288" s="12">
        <f t="shared" si="31"/>
        <v>1.1210958904109591E-2</v>
      </c>
      <c r="F288">
        <f t="shared" si="32"/>
        <v>108806</v>
      </c>
      <c r="G288">
        <f t="shared" si="33"/>
        <v>9814162</v>
      </c>
      <c r="H288" s="14"/>
      <c r="I288">
        <f t="shared" si="34"/>
        <v>9814162</v>
      </c>
      <c r="J288" s="11" t="str">
        <f t="shared" si="28"/>
        <v>-</v>
      </c>
    </row>
    <row r="289" spans="1:10">
      <c r="A289" s="8">
        <v>46631</v>
      </c>
      <c r="B289">
        <f>SUMIF(利用履歴!$C$2:$C$48,"="&amp;定額コース支払!A289,利用履歴!$B$2:$B$48)</f>
        <v>0</v>
      </c>
      <c r="C289">
        <f t="shared" si="29"/>
        <v>9814162</v>
      </c>
      <c r="D289" s="9">
        <f t="shared" si="30"/>
        <v>31</v>
      </c>
      <c r="E289" s="12">
        <f t="shared" si="31"/>
        <v>1.1210958904109591E-2</v>
      </c>
      <c r="F289">
        <f t="shared" si="32"/>
        <v>110026</v>
      </c>
      <c r="G289">
        <f t="shared" si="33"/>
        <v>9924188</v>
      </c>
      <c r="H289" s="14"/>
      <c r="I289">
        <f t="shared" si="34"/>
        <v>9924188</v>
      </c>
      <c r="J289" s="11" t="str">
        <f t="shared" si="28"/>
        <v>-</v>
      </c>
    </row>
    <row r="290" spans="1:10">
      <c r="A290" s="8">
        <v>46661</v>
      </c>
      <c r="B290">
        <f>SUMIF(利用履歴!$C$2:$C$48,"="&amp;定額コース支払!A290,利用履歴!$B$2:$B$48)</f>
        <v>0</v>
      </c>
      <c r="C290">
        <f t="shared" si="29"/>
        <v>9924188</v>
      </c>
      <c r="D290" s="9">
        <f t="shared" si="30"/>
        <v>30</v>
      </c>
      <c r="E290" s="12">
        <f t="shared" si="31"/>
        <v>1.084931506849315E-2</v>
      </c>
      <c r="F290">
        <f t="shared" si="32"/>
        <v>107670</v>
      </c>
      <c r="G290">
        <f t="shared" si="33"/>
        <v>10031858</v>
      </c>
      <c r="H290" s="14"/>
      <c r="I290">
        <f t="shared" si="34"/>
        <v>10031858</v>
      </c>
      <c r="J290" s="11" t="str">
        <f t="shared" si="28"/>
        <v>-</v>
      </c>
    </row>
    <row r="291" spans="1:10">
      <c r="A291" s="8">
        <v>46692</v>
      </c>
      <c r="B291">
        <f>SUMIF(利用履歴!$C$2:$C$48,"="&amp;定額コース支払!A291,利用履歴!$B$2:$B$48)</f>
        <v>0</v>
      </c>
      <c r="C291">
        <f t="shared" si="29"/>
        <v>10031858</v>
      </c>
      <c r="D291" s="9">
        <f t="shared" si="30"/>
        <v>31</v>
      </c>
      <c r="E291" s="12">
        <f t="shared" si="31"/>
        <v>1.1210958904109591E-2</v>
      </c>
      <c r="F291">
        <f t="shared" si="32"/>
        <v>112466</v>
      </c>
      <c r="G291">
        <f t="shared" si="33"/>
        <v>10144324</v>
      </c>
      <c r="H291" s="14"/>
      <c r="I291">
        <f t="shared" si="34"/>
        <v>10144324</v>
      </c>
      <c r="J291" s="11" t="str">
        <f t="shared" si="28"/>
        <v>-</v>
      </c>
    </row>
    <row r="292" spans="1:10">
      <c r="A292" s="8">
        <v>46722</v>
      </c>
      <c r="B292">
        <f>SUMIF(利用履歴!$C$2:$C$48,"="&amp;定額コース支払!A292,利用履歴!$B$2:$B$48)</f>
        <v>0</v>
      </c>
      <c r="C292">
        <f t="shared" si="29"/>
        <v>10144324</v>
      </c>
      <c r="D292" s="9">
        <f t="shared" si="30"/>
        <v>30</v>
      </c>
      <c r="E292" s="12">
        <f t="shared" si="31"/>
        <v>1.084931506849315E-2</v>
      </c>
      <c r="F292">
        <f t="shared" si="32"/>
        <v>110058</v>
      </c>
      <c r="G292">
        <f t="shared" si="33"/>
        <v>10254382</v>
      </c>
      <c r="H292" s="14"/>
      <c r="I292">
        <f t="shared" si="34"/>
        <v>10254382</v>
      </c>
      <c r="J292" s="11" t="str">
        <f t="shared" si="28"/>
        <v>-</v>
      </c>
    </row>
    <row r="293" spans="1:10">
      <c r="A293" s="8">
        <v>46753</v>
      </c>
      <c r="B293">
        <f>SUMIF(利用履歴!$C$2:$C$48,"="&amp;定額コース支払!A293,利用履歴!$B$2:$B$48)</f>
        <v>0</v>
      </c>
      <c r="C293">
        <f t="shared" si="29"/>
        <v>10254382</v>
      </c>
      <c r="D293" s="9">
        <f t="shared" si="30"/>
        <v>31</v>
      </c>
      <c r="E293" s="12">
        <f t="shared" si="31"/>
        <v>1.1210958904109591E-2</v>
      </c>
      <c r="F293">
        <f t="shared" si="32"/>
        <v>114961</v>
      </c>
      <c r="G293">
        <f t="shared" si="33"/>
        <v>10369343</v>
      </c>
      <c r="H293" s="14"/>
      <c r="I293">
        <f t="shared" si="34"/>
        <v>10369343</v>
      </c>
      <c r="J293" s="11" t="str">
        <f t="shared" si="28"/>
        <v>-</v>
      </c>
    </row>
    <row r="294" spans="1:10">
      <c r="A294" s="8">
        <v>46784</v>
      </c>
      <c r="B294">
        <f>SUMIF(利用履歴!$C$2:$C$48,"="&amp;定額コース支払!A294,利用履歴!$B$2:$B$48)</f>
        <v>0</v>
      </c>
      <c r="C294">
        <f t="shared" si="29"/>
        <v>10369343</v>
      </c>
      <c r="D294" s="9">
        <f t="shared" si="30"/>
        <v>31</v>
      </c>
      <c r="E294" s="12">
        <f t="shared" si="31"/>
        <v>1.1210958904109591E-2</v>
      </c>
      <c r="F294">
        <f t="shared" si="32"/>
        <v>116250</v>
      </c>
      <c r="G294">
        <f t="shared" si="33"/>
        <v>10485593</v>
      </c>
      <c r="H294" s="14"/>
      <c r="I294">
        <f t="shared" si="34"/>
        <v>10485593</v>
      </c>
      <c r="J294" s="11" t="str">
        <f t="shared" si="28"/>
        <v>-</v>
      </c>
    </row>
    <row r="295" spans="1:10">
      <c r="A295" s="8">
        <v>46813</v>
      </c>
      <c r="B295">
        <f>SUMIF(利用履歴!$C$2:$C$48,"="&amp;定額コース支払!A295,利用履歴!$B$2:$B$48)</f>
        <v>0</v>
      </c>
      <c r="C295">
        <f t="shared" si="29"/>
        <v>10485593</v>
      </c>
      <c r="D295" s="9">
        <f t="shared" si="30"/>
        <v>29</v>
      </c>
      <c r="E295" s="12">
        <f t="shared" si="31"/>
        <v>1.0487671232876713E-2</v>
      </c>
      <c r="F295">
        <f t="shared" si="32"/>
        <v>109969</v>
      </c>
      <c r="G295">
        <f t="shared" si="33"/>
        <v>10595562</v>
      </c>
      <c r="H295" s="14"/>
      <c r="I295">
        <f t="shared" si="34"/>
        <v>10595562</v>
      </c>
      <c r="J295" s="11" t="str">
        <f t="shared" si="28"/>
        <v>-</v>
      </c>
    </row>
    <row r="296" spans="1:10">
      <c r="A296" s="8">
        <v>46844</v>
      </c>
      <c r="B296">
        <f>SUMIF(利用履歴!$C$2:$C$48,"="&amp;定額コース支払!A296,利用履歴!$B$2:$B$48)</f>
        <v>0</v>
      </c>
      <c r="C296">
        <f t="shared" si="29"/>
        <v>10595562</v>
      </c>
      <c r="D296" s="9">
        <f t="shared" si="30"/>
        <v>31</v>
      </c>
      <c r="E296" s="12">
        <f t="shared" si="31"/>
        <v>1.1210958904109591E-2</v>
      </c>
      <c r="F296">
        <f t="shared" si="32"/>
        <v>118786</v>
      </c>
      <c r="G296">
        <f t="shared" si="33"/>
        <v>10714348</v>
      </c>
      <c r="H296" s="14"/>
      <c r="I296">
        <f t="shared" si="34"/>
        <v>10714348</v>
      </c>
      <c r="J296" s="11" t="str">
        <f t="shared" si="28"/>
        <v>-</v>
      </c>
    </row>
    <row r="297" spans="1:10">
      <c r="A297" s="8">
        <v>46874</v>
      </c>
      <c r="B297">
        <f>SUMIF(利用履歴!$C$2:$C$48,"="&amp;定額コース支払!A297,利用履歴!$B$2:$B$48)</f>
        <v>0</v>
      </c>
      <c r="C297">
        <f t="shared" si="29"/>
        <v>10714348</v>
      </c>
      <c r="D297" s="9">
        <f t="shared" si="30"/>
        <v>30</v>
      </c>
      <c r="E297" s="12">
        <f t="shared" si="31"/>
        <v>1.084931506849315E-2</v>
      </c>
      <c r="F297">
        <f t="shared" si="32"/>
        <v>116243</v>
      </c>
      <c r="G297">
        <f t="shared" si="33"/>
        <v>10830591</v>
      </c>
      <c r="H297" s="14"/>
      <c r="I297">
        <f t="shared" si="34"/>
        <v>10830591</v>
      </c>
      <c r="J297" s="11" t="str">
        <f t="shared" si="28"/>
        <v>-</v>
      </c>
    </row>
    <row r="298" spans="1:10">
      <c r="A298" s="8">
        <v>46905</v>
      </c>
      <c r="B298">
        <f>SUMIF(利用履歴!$C$2:$C$48,"="&amp;定額コース支払!A298,利用履歴!$B$2:$B$48)</f>
        <v>0</v>
      </c>
      <c r="C298">
        <f t="shared" si="29"/>
        <v>10830591</v>
      </c>
      <c r="D298" s="9">
        <f t="shared" si="30"/>
        <v>31</v>
      </c>
      <c r="E298" s="12">
        <f t="shared" si="31"/>
        <v>1.1210958904109591E-2</v>
      </c>
      <c r="F298">
        <f t="shared" si="32"/>
        <v>121421</v>
      </c>
      <c r="G298">
        <f t="shared" si="33"/>
        <v>10952012</v>
      </c>
      <c r="H298" s="14"/>
      <c r="I298">
        <f t="shared" si="34"/>
        <v>10952012</v>
      </c>
      <c r="J298" s="11" t="str">
        <f t="shared" si="28"/>
        <v>-</v>
      </c>
    </row>
    <row r="299" spans="1:10">
      <c r="A299" s="8">
        <v>46935</v>
      </c>
      <c r="B299">
        <f>SUMIF(利用履歴!$C$2:$C$48,"="&amp;定額コース支払!A299,利用履歴!$B$2:$B$48)</f>
        <v>0</v>
      </c>
      <c r="C299">
        <f t="shared" si="29"/>
        <v>10952012</v>
      </c>
      <c r="D299" s="9">
        <f t="shared" si="30"/>
        <v>30</v>
      </c>
      <c r="E299" s="12">
        <f t="shared" si="31"/>
        <v>1.084931506849315E-2</v>
      </c>
      <c r="F299">
        <f t="shared" si="32"/>
        <v>118821</v>
      </c>
      <c r="G299">
        <f t="shared" si="33"/>
        <v>11070833</v>
      </c>
      <c r="H299" s="14"/>
      <c r="I299">
        <f t="shared" si="34"/>
        <v>11070833</v>
      </c>
      <c r="J299" s="11" t="str">
        <f t="shared" si="28"/>
        <v>-</v>
      </c>
    </row>
    <row r="300" spans="1:10">
      <c r="A300" s="8">
        <v>46966</v>
      </c>
      <c r="B300">
        <f>SUMIF(利用履歴!$C$2:$C$48,"="&amp;定額コース支払!A300,利用履歴!$B$2:$B$48)</f>
        <v>0</v>
      </c>
      <c r="C300">
        <f t="shared" si="29"/>
        <v>11070833</v>
      </c>
      <c r="D300" s="9">
        <f t="shared" si="30"/>
        <v>31</v>
      </c>
      <c r="E300" s="12">
        <f t="shared" si="31"/>
        <v>1.1210958904109591E-2</v>
      </c>
      <c r="F300">
        <f t="shared" si="32"/>
        <v>124114</v>
      </c>
      <c r="G300">
        <f t="shared" si="33"/>
        <v>11194947</v>
      </c>
      <c r="H300" s="14"/>
      <c r="I300">
        <f t="shared" si="34"/>
        <v>11194947</v>
      </c>
      <c r="J300" s="11" t="str">
        <f t="shared" si="28"/>
        <v>-</v>
      </c>
    </row>
    <row r="301" spans="1:10">
      <c r="A301" s="8">
        <v>46997</v>
      </c>
      <c r="B301">
        <f>SUMIF(利用履歴!$C$2:$C$48,"="&amp;定額コース支払!A301,利用履歴!$B$2:$B$48)</f>
        <v>0</v>
      </c>
      <c r="C301">
        <f t="shared" si="29"/>
        <v>11194947</v>
      </c>
      <c r="D301" s="9">
        <f t="shared" si="30"/>
        <v>31</v>
      </c>
      <c r="E301" s="12">
        <f t="shared" si="31"/>
        <v>1.1210958904109591E-2</v>
      </c>
      <c r="F301">
        <f t="shared" si="32"/>
        <v>125506</v>
      </c>
      <c r="G301">
        <f t="shared" si="33"/>
        <v>11320453</v>
      </c>
      <c r="H301" s="14"/>
      <c r="I301">
        <f t="shared" si="34"/>
        <v>11320453</v>
      </c>
      <c r="J301" s="11" t="str">
        <f t="shared" si="28"/>
        <v>-</v>
      </c>
    </row>
    <row r="302" spans="1:10">
      <c r="A302" s="8">
        <v>47027</v>
      </c>
      <c r="B302">
        <f>SUMIF(利用履歴!$C$2:$C$48,"="&amp;定額コース支払!A302,利用履歴!$B$2:$B$48)</f>
        <v>0</v>
      </c>
      <c r="C302">
        <f t="shared" si="29"/>
        <v>11320453</v>
      </c>
      <c r="D302" s="9">
        <f t="shared" si="30"/>
        <v>30</v>
      </c>
      <c r="E302" s="12">
        <f t="shared" si="31"/>
        <v>1.084931506849315E-2</v>
      </c>
      <c r="F302">
        <f t="shared" si="32"/>
        <v>122819</v>
      </c>
      <c r="G302">
        <f t="shared" si="33"/>
        <v>11443272</v>
      </c>
      <c r="H302" s="14"/>
      <c r="I302">
        <f t="shared" si="34"/>
        <v>11443272</v>
      </c>
      <c r="J302" s="11" t="str">
        <f t="shared" si="28"/>
        <v>-</v>
      </c>
    </row>
    <row r="303" spans="1:10">
      <c r="A303" s="8">
        <v>47058</v>
      </c>
      <c r="B303">
        <f>SUMIF(利用履歴!$C$2:$C$48,"="&amp;定額コース支払!A303,利用履歴!$B$2:$B$48)</f>
        <v>0</v>
      </c>
      <c r="C303">
        <f t="shared" si="29"/>
        <v>11443272</v>
      </c>
      <c r="D303" s="9">
        <f t="shared" si="30"/>
        <v>31</v>
      </c>
      <c r="E303" s="12">
        <f t="shared" si="31"/>
        <v>1.1210958904109591E-2</v>
      </c>
      <c r="F303">
        <f t="shared" si="32"/>
        <v>128290</v>
      </c>
      <c r="G303">
        <f t="shared" si="33"/>
        <v>11571562</v>
      </c>
      <c r="H303" s="14"/>
      <c r="I303">
        <f t="shared" si="34"/>
        <v>11571562</v>
      </c>
      <c r="J303" s="11" t="str">
        <f t="shared" si="28"/>
        <v>-</v>
      </c>
    </row>
    <row r="304" spans="1:10">
      <c r="A304" s="8">
        <v>47088</v>
      </c>
      <c r="B304">
        <f>SUMIF(利用履歴!$C$2:$C$48,"="&amp;定額コース支払!A304,利用履歴!$B$2:$B$48)</f>
        <v>0</v>
      </c>
      <c r="C304">
        <f t="shared" si="29"/>
        <v>11571562</v>
      </c>
      <c r="D304" s="9">
        <f t="shared" si="30"/>
        <v>30</v>
      </c>
      <c r="E304" s="12">
        <f t="shared" si="31"/>
        <v>1.084931506849315E-2</v>
      </c>
      <c r="F304">
        <f t="shared" si="32"/>
        <v>125543</v>
      </c>
      <c r="G304">
        <f t="shared" si="33"/>
        <v>11697105</v>
      </c>
      <c r="H304" s="14"/>
      <c r="I304">
        <f t="shared" si="34"/>
        <v>11697105</v>
      </c>
      <c r="J304" s="11" t="str">
        <f t="shared" si="28"/>
        <v>-</v>
      </c>
    </row>
    <row r="305" spans="1:10">
      <c r="A305" s="8">
        <v>47119</v>
      </c>
      <c r="B305">
        <f>SUMIF(利用履歴!$C$2:$C$48,"="&amp;定額コース支払!A305,利用履歴!$B$2:$B$48)</f>
        <v>0</v>
      </c>
      <c r="C305">
        <f t="shared" si="29"/>
        <v>11697105</v>
      </c>
      <c r="D305" s="9">
        <f t="shared" si="30"/>
        <v>31</v>
      </c>
      <c r="E305" s="12">
        <f t="shared" si="31"/>
        <v>1.1210958904109591E-2</v>
      </c>
      <c r="F305">
        <f t="shared" si="32"/>
        <v>131135</v>
      </c>
      <c r="G305">
        <f t="shared" si="33"/>
        <v>11828240</v>
      </c>
      <c r="H305" s="14"/>
      <c r="I305">
        <f t="shared" si="34"/>
        <v>11828240</v>
      </c>
      <c r="J305" s="11" t="str">
        <f t="shared" si="28"/>
        <v>-</v>
      </c>
    </row>
    <row r="306" spans="1:10">
      <c r="A306" s="8">
        <v>47150</v>
      </c>
      <c r="B306">
        <f>SUMIF(利用履歴!$C$2:$C$48,"="&amp;定額コース支払!A306,利用履歴!$B$2:$B$48)</f>
        <v>0</v>
      </c>
      <c r="C306">
        <f t="shared" si="29"/>
        <v>11828240</v>
      </c>
      <c r="D306" s="9">
        <f t="shared" si="30"/>
        <v>31</v>
      </c>
      <c r="E306" s="12">
        <f t="shared" si="31"/>
        <v>1.1210958904109591E-2</v>
      </c>
      <c r="F306">
        <f t="shared" si="32"/>
        <v>132605</v>
      </c>
      <c r="G306">
        <f t="shared" si="33"/>
        <v>11960845</v>
      </c>
      <c r="H306" s="14"/>
      <c r="I306">
        <f t="shared" si="34"/>
        <v>11960845</v>
      </c>
      <c r="J306" s="11" t="str">
        <f t="shared" si="28"/>
        <v>-</v>
      </c>
    </row>
    <row r="307" spans="1:10">
      <c r="A307" s="8">
        <v>47178</v>
      </c>
      <c r="B307">
        <f>SUMIF(利用履歴!$C$2:$C$48,"="&amp;定額コース支払!A307,利用履歴!$B$2:$B$48)</f>
        <v>0</v>
      </c>
      <c r="C307">
        <f t="shared" si="29"/>
        <v>11960845</v>
      </c>
      <c r="D307" s="9">
        <f t="shared" si="30"/>
        <v>28</v>
      </c>
      <c r="E307" s="12">
        <f t="shared" si="31"/>
        <v>1.0126027397260274E-2</v>
      </c>
      <c r="F307">
        <f t="shared" si="32"/>
        <v>121115</v>
      </c>
      <c r="G307">
        <f t="shared" si="33"/>
        <v>12081960</v>
      </c>
      <c r="H307" s="14"/>
      <c r="I307">
        <f t="shared" si="34"/>
        <v>12081960</v>
      </c>
      <c r="J307" s="11" t="str">
        <f t="shared" si="28"/>
        <v>-</v>
      </c>
    </row>
    <row r="308" spans="1:10">
      <c r="A308" s="8">
        <v>47209</v>
      </c>
      <c r="B308">
        <f>SUMIF(利用履歴!$C$2:$C$48,"="&amp;定額コース支払!A308,利用履歴!$B$2:$B$48)</f>
        <v>0</v>
      </c>
      <c r="C308">
        <f t="shared" si="29"/>
        <v>12081960</v>
      </c>
      <c r="D308" s="9">
        <f t="shared" si="30"/>
        <v>31</v>
      </c>
      <c r="E308" s="12">
        <f t="shared" si="31"/>
        <v>1.1210958904109591E-2</v>
      </c>
      <c r="F308">
        <f t="shared" si="32"/>
        <v>135450</v>
      </c>
      <c r="G308">
        <f t="shared" si="33"/>
        <v>12217410</v>
      </c>
      <c r="H308" s="14"/>
      <c r="I308">
        <f t="shared" si="34"/>
        <v>12217410</v>
      </c>
      <c r="J308" s="11" t="str">
        <f t="shared" si="28"/>
        <v>-</v>
      </c>
    </row>
    <row r="309" spans="1:10">
      <c r="A309" s="8">
        <v>47239</v>
      </c>
      <c r="B309">
        <f>SUMIF(利用履歴!$C$2:$C$48,"="&amp;定額コース支払!A309,利用履歴!$B$2:$B$48)</f>
        <v>0</v>
      </c>
      <c r="C309">
        <f t="shared" si="29"/>
        <v>12217410</v>
      </c>
      <c r="D309" s="9">
        <f t="shared" si="30"/>
        <v>30</v>
      </c>
      <c r="E309" s="12">
        <f t="shared" si="31"/>
        <v>1.084931506849315E-2</v>
      </c>
      <c r="F309">
        <f t="shared" si="32"/>
        <v>132550</v>
      </c>
      <c r="G309">
        <f t="shared" si="33"/>
        <v>12349960</v>
      </c>
      <c r="H309" s="14"/>
      <c r="I309">
        <f t="shared" si="34"/>
        <v>12349960</v>
      </c>
      <c r="J309" s="11" t="str">
        <f t="shared" si="28"/>
        <v>-</v>
      </c>
    </row>
    <row r="310" spans="1:10">
      <c r="A310" s="8">
        <v>47270</v>
      </c>
      <c r="B310">
        <f>SUMIF(利用履歴!$C$2:$C$48,"="&amp;定額コース支払!A310,利用履歴!$B$2:$B$48)</f>
        <v>0</v>
      </c>
      <c r="C310">
        <f t="shared" si="29"/>
        <v>12349960</v>
      </c>
      <c r="D310" s="9">
        <f t="shared" si="30"/>
        <v>31</v>
      </c>
      <c r="E310" s="12">
        <f t="shared" si="31"/>
        <v>1.1210958904109591E-2</v>
      </c>
      <c r="F310">
        <f t="shared" si="32"/>
        <v>138454</v>
      </c>
      <c r="G310">
        <f t="shared" si="33"/>
        <v>12488414</v>
      </c>
      <c r="H310" s="14"/>
      <c r="I310">
        <f t="shared" si="34"/>
        <v>12488414</v>
      </c>
      <c r="J310" s="11" t="str">
        <f t="shared" si="28"/>
        <v>-</v>
      </c>
    </row>
    <row r="311" spans="1:10">
      <c r="A311" s="8">
        <v>47300</v>
      </c>
      <c r="B311">
        <f>SUMIF(利用履歴!$C$2:$C$48,"="&amp;定額コース支払!A311,利用履歴!$B$2:$B$48)</f>
        <v>0</v>
      </c>
      <c r="C311">
        <f t="shared" si="29"/>
        <v>12488414</v>
      </c>
      <c r="D311" s="9">
        <f t="shared" si="30"/>
        <v>30</v>
      </c>
      <c r="E311" s="12">
        <f t="shared" si="31"/>
        <v>1.084931506849315E-2</v>
      </c>
      <c r="F311">
        <f t="shared" si="32"/>
        <v>135490</v>
      </c>
      <c r="G311">
        <f t="shared" si="33"/>
        <v>12623904</v>
      </c>
      <c r="H311" s="14"/>
      <c r="I311">
        <f t="shared" si="34"/>
        <v>12623904</v>
      </c>
      <c r="J311" s="11" t="str">
        <f t="shared" si="28"/>
        <v>-</v>
      </c>
    </row>
    <row r="312" spans="1:10">
      <c r="A312" s="8">
        <v>47331</v>
      </c>
      <c r="B312">
        <f>SUMIF(利用履歴!$C$2:$C$48,"="&amp;定額コース支払!A312,利用履歴!$B$2:$B$48)</f>
        <v>0</v>
      </c>
      <c r="C312">
        <f t="shared" si="29"/>
        <v>12623904</v>
      </c>
      <c r="D312" s="9">
        <f t="shared" si="30"/>
        <v>31</v>
      </c>
      <c r="E312" s="12">
        <f t="shared" si="31"/>
        <v>1.1210958904109591E-2</v>
      </c>
      <c r="F312">
        <f t="shared" si="32"/>
        <v>141526</v>
      </c>
      <c r="G312">
        <f t="shared" si="33"/>
        <v>12765430</v>
      </c>
      <c r="H312" s="14"/>
      <c r="I312">
        <f t="shared" si="34"/>
        <v>12765430</v>
      </c>
      <c r="J312" s="11" t="str">
        <f t="shared" si="28"/>
        <v>-</v>
      </c>
    </row>
    <row r="313" spans="1:10">
      <c r="A313" s="8">
        <v>47362</v>
      </c>
      <c r="B313">
        <f>SUMIF(利用履歴!$C$2:$C$48,"="&amp;定額コース支払!A313,利用履歴!$B$2:$B$48)</f>
        <v>0</v>
      </c>
      <c r="C313">
        <f t="shared" si="29"/>
        <v>12765430</v>
      </c>
      <c r="D313" s="9">
        <f t="shared" si="30"/>
        <v>31</v>
      </c>
      <c r="E313" s="12">
        <f t="shared" si="31"/>
        <v>1.1210958904109591E-2</v>
      </c>
      <c r="F313">
        <f t="shared" si="32"/>
        <v>143112</v>
      </c>
      <c r="G313">
        <f t="shared" si="33"/>
        <v>12908542</v>
      </c>
      <c r="H313" s="14"/>
      <c r="I313">
        <f t="shared" si="34"/>
        <v>12908542</v>
      </c>
      <c r="J313" s="11" t="str">
        <f t="shared" si="28"/>
        <v>-</v>
      </c>
    </row>
    <row r="314" spans="1:10">
      <c r="A314" s="8">
        <v>47392</v>
      </c>
      <c r="B314">
        <f>SUMIF(利用履歴!$C$2:$C$48,"="&amp;定額コース支払!A314,利用履歴!$B$2:$B$48)</f>
        <v>0</v>
      </c>
      <c r="C314">
        <f t="shared" si="29"/>
        <v>12908542</v>
      </c>
      <c r="D314" s="9">
        <f t="shared" si="30"/>
        <v>30</v>
      </c>
      <c r="E314" s="12">
        <f t="shared" si="31"/>
        <v>1.084931506849315E-2</v>
      </c>
      <c r="F314">
        <f t="shared" si="32"/>
        <v>140048</v>
      </c>
      <c r="G314">
        <f t="shared" si="33"/>
        <v>13048590</v>
      </c>
      <c r="H314" s="14"/>
      <c r="I314">
        <f t="shared" si="34"/>
        <v>13048590</v>
      </c>
      <c r="J314" s="11" t="str">
        <f t="shared" si="28"/>
        <v>-</v>
      </c>
    </row>
    <row r="315" spans="1:10">
      <c r="A315" s="8">
        <v>47423</v>
      </c>
      <c r="B315">
        <f>SUMIF(利用履歴!$C$2:$C$48,"="&amp;定額コース支払!A315,利用履歴!$B$2:$B$48)</f>
        <v>0</v>
      </c>
      <c r="C315">
        <f t="shared" si="29"/>
        <v>13048590</v>
      </c>
      <c r="D315" s="9">
        <f t="shared" si="30"/>
        <v>31</v>
      </c>
      <c r="E315" s="12">
        <f t="shared" si="31"/>
        <v>1.1210958904109591E-2</v>
      </c>
      <c r="F315">
        <f t="shared" si="32"/>
        <v>146287</v>
      </c>
      <c r="G315">
        <f t="shared" si="33"/>
        <v>13194877</v>
      </c>
      <c r="H315" s="14"/>
      <c r="I315">
        <f t="shared" si="34"/>
        <v>13194877</v>
      </c>
      <c r="J315" s="11" t="str">
        <f t="shared" si="28"/>
        <v>-</v>
      </c>
    </row>
    <row r="316" spans="1:10">
      <c r="A316" s="8">
        <v>47453</v>
      </c>
      <c r="B316">
        <f>SUMIF(利用履歴!$C$2:$C$48,"="&amp;定額コース支払!A316,利用履歴!$B$2:$B$48)</f>
        <v>0</v>
      </c>
      <c r="C316">
        <f t="shared" si="29"/>
        <v>13194877</v>
      </c>
      <c r="D316" s="9">
        <f t="shared" si="30"/>
        <v>30</v>
      </c>
      <c r="E316" s="12">
        <f t="shared" si="31"/>
        <v>1.084931506849315E-2</v>
      </c>
      <c r="F316">
        <f t="shared" si="32"/>
        <v>143155</v>
      </c>
      <c r="G316">
        <f t="shared" si="33"/>
        <v>13338032</v>
      </c>
      <c r="H316" s="14"/>
      <c r="I316">
        <f t="shared" si="34"/>
        <v>13338032</v>
      </c>
      <c r="J316" s="11" t="str">
        <f t="shared" si="28"/>
        <v>-</v>
      </c>
    </row>
    <row r="317" spans="1:10">
      <c r="A317" s="8">
        <v>47484</v>
      </c>
      <c r="B317">
        <f>SUMIF(利用履歴!$C$2:$C$48,"="&amp;定額コース支払!A317,利用履歴!$B$2:$B$48)</f>
        <v>0</v>
      </c>
      <c r="C317">
        <f t="shared" si="29"/>
        <v>13338032</v>
      </c>
      <c r="D317" s="9">
        <f t="shared" si="30"/>
        <v>31</v>
      </c>
      <c r="E317" s="12">
        <f t="shared" si="31"/>
        <v>1.1210958904109591E-2</v>
      </c>
      <c r="F317">
        <f t="shared" si="32"/>
        <v>149532</v>
      </c>
      <c r="G317">
        <f t="shared" si="33"/>
        <v>13487564</v>
      </c>
      <c r="H317" s="14"/>
      <c r="I317">
        <f t="shared" si="34"/>
        <v>13487564</v>
      </c>
      <c r="J317" s="11" t="str">
        <f t="shared" si="28"/>
        <v>-</v>
      </c>
    </row>
    <row r="318" spans="1:10">
      <c r="A318" s="8">
        <v>47515</v>
      </c>
      <c r="B318">
        <f>SUMIF(利用履歴!$C$2:$C$48,"="&amp;定額コース支払!A318,利用履歴!$B$2:$B$48)</f>
        <v>0</v>
      </c>
      <c r="C318">
        <f t="shared" si="29"/>
        <v>13487564</v>
      </c>
      <c r="D318" s="9">
        <f t="shared" si="30"/>
        <v>31</v>
      </c>
      <c r="E318" s="12">
        <f t="shared" si="31"/>
        <v>1.1210958904109591E-2</v>
      </c>
      <c r="F318">
        <f t="shared" si="32"/>
        <v>151208</v>
      </c>
      <c r="G318">
        <f t="shared" si="33"/>
        <v>13638772</v>
      </c>
      <c r="H318" s="14"/>
      <c r="I318">
        <f t="shared" si="34"/>
        <v>13638772</v>
      </c>
      <c r="J318" s="11" t="str">
        <f t="shared" si="28"/>
        <v>-</v>
      </c>
    </row>
    <row r="319" spans="1:10">
      <c r="A319" s="8">
        <v>47543</v>
      </c>
      <c r="B319">
        <f>SUMIF(利用履歴!$C$2:$C$48,"="&amp;定額コース支払!A319,利用履歴!$B$2:$B$48)</f>
        <v>0</v>
      </c>
      <c r="C319">
        <f t="shared" si="29"/>
        <v>13638772</v>
      </c>
      <c r="D319" s="9">
        <f t="shared" si="30"/>
        <v>28</v>
      </c>
      <c r="E319" s="12">
        <f t="shared" si="31"/>
        <v>1.0126027397260274E-2</v>
      </c>
      <c r="F319">
        <f t="shared" si="32"/>
        <v>138106</v>
      </c>
      <c r="G319">
        <f t="shared" si="33"/>
        <v>13776878</v>
      </c>
      <c r="H319" s="14"/>
      <c r="I319">
        <f t="shared" si="34"/>
        <v>13776878</v>
      </c>
      <c r="J319" s="11" t="str">
        <f t="shared" si="28"/>
        <v>-</v>
      </c>
    </row>
    <row r="320" spans="1:10">
      <c r="A320" s="8">
        <v>47574</v>
      </c>
      <c r="B320">
        <f>SUMIF(利用履歴!$C$2:$C$48,"="&amp;定額コース支払!A320,利用履歴!$B$2:$B$48)</f>
        <v>0</v>
      </c>
      <c r="C320">
        <f t="shared" si="29"/>
        <v>13776878</v>
      </c>
      <c r="D320" s="9">
        <f t="shared" si="30"/>
        <v>31</v>
      </c>
      <c r="E320" s="12">
        <f t="shared" si="31"/>
        <v>1.1210958904109591E-2</v>
      </c>
      <c r="F320">
        <f t="shared" si="32"/>
        <v>154452</v>
      </c>
      <c r="G320">
        <f t="shared" si="33"/>
        <v>13931330</v>
      </c>
      <c r="H320" s="14"/>
      <c r="I320">
        <f t="shared" si="34"/>
        <v>13931330</v>
      </c>
      <c r="J320" s="11" t="str">
        <f t="shared" si="28"/>
        <v>-</v>
      </c>
    </row>
    <row r="321" spans="1:10">
      <c r="A321" s="8">
        <v>47604</v>
      </c>
      <c r="B321">
        <f>SUMIF(利用履歴!$C$2:$C$48,"="&amp;定額コース支払!A321,利用履歴!$B$2:$B$48)</f>
        <v>0</v>
      </c>
      <c r="C321">
        <f t="shared" si="29"/>
        <v>13931330</v>
      </c>
      <c r="D321" s="9">
        <f t="shared" si="30"/>
        <v>30</v>
      </c>
      <c r="E321" s="12">
        <f t="shared" si="31"/>
        <v>1.084931506849315E-2</v>
      </c>
      <c r="F321">
        <f t="shared" si="32"/>
        <v>151145</v>
      </c>
      <c r="G321">
        <f t="shared" si="33"/>
        <v>14082475</v>
      </c>
      <c r="H321" s="14"/>
      <c r="I321">
        <f t="shared" si="34"/>
        <v>14082475</v>
      </c>
      <c r="J321" s="11" t="str">
        <f t="shared" si="28"/>
        <v>-</v>
      </c>
    </row>
    <row r="322" spans="1:10">
      <c r="A322" s="8">
        <v>47635</v>
      </c>
      <c r="B322">
        <f>SUMIF(利用履歴!$C$2:$C$48,"="&amp;定額コース支払!A322,利用履歴!$B$2:$B$48)</f>
        <v>0</v>
      </c>
      <c r="C322">
        <f t="shared" si="29"/>
        <v>14082475</v>
      </c>
      <c r="D322" s="9">
        <f t="shared" si="30"/>
        <v>31</v>
      </c>
      <c r="E322" s="12">
        <f t="shared" si="31"/>
        <v>1.1210958904109591E-2</v>
      </c>
      <c r="F322">
        <f t="shared" si="32"/>
        <v>157878</v>
      </c>
      <c r="G322">
        <f t="shared" si="33"/>
        <v>14240353</v>
      </c>
      <c r="H322" s="14"/>
      <c r="I322">
        <f t="shared" si="34"/>
        <v>14240353</v>
      </c>
      <c r="J322" s="11" t="str">
        <f t="shared" si="28"/>
        <v>-</v>
      </c>
    </row>
    <row r="323" spans="1:10">
      <c r="A323" s="8">
        <v>47665</v>
      </c>
      <c r="B323">
        <f>SUMIF(利用履歴!$C$2:$C$48,"="&amp;定額コース支払!A323,利用履歴!$B$2:$B$48)</f>
        <v>0</v>
      </c>
      <c r="C323">
        <f t="shared" si="29"/>
        <v>14240353</v>
      </c>
      <c r="D323" s="9">
        <f t="shared" si="30"/>
        <v>30</v>
      </c>
      <c r="E323" s="12">
        <f t="shared" si="31"/>
        <v>1.084931506849315E-2</v>
      </c>
      <c r="F323">
        <f t="shared" si="32"/>
        <v>154498</v>
      </c>
      <c r="G323">
        <f t="shared" si="33"/>
        <v>14394851</v>
      </c>
      <c r="H323" s="14"/>
      <c r="I323">
        <f t="shared" si="34"/>
        <v>14394851</v>
      </c>
      <c r="J323" s="11" t="str">
        <f t="shared" si="28"/>
        <v>-</v>
      </c>
    </row>
    <row r="324" spans="1:10">
      <c r="A324" s="8">
        <v>47696</v>
      </c>
      <c r="B324">
        <f>SUMIF(利用履歴!$C$2:$C$48,"="&amp;定額コース支払!A324,利用履歴!$B$2:$B$48)</f>
        <v>0</v>
      </c>
      <c r="C324">
        <f t="shared" si="29"/>
        <v>14394851</v>
      </c>
      <c r="D324" s="9">
        <f t="shared" si="30"/>
        <v>31</v>
      </c>
      <c r="E324" s="12">
        <f t="shared" si="31"/>
        <v>1.1210958904109591E-2</v>
      </c>
      <c r="F324">
        <f t="shared" si="32"/>
        <v>161380</v>
      </c>
      <c r="G324">
        <f t="shared" si="33"/>
        <v>14556231</v>
      </c>
      <c r="H324" s="14"/>
      <c r="I324">
        <f t="shared" si="34"/>
        <v>14556231</v>
      </c>
      <c r="J324" s="11" t="str">
        <f t="shared" si="28"/>
        <v>-</v>
      </c>
    </row>
    <row r="325" spans="1:10">
      <c r="A325" s="8">
        <v>47727</v>
      </c>
      <c r="B325">
        <f>SUMIF(利用履歴!$C$2:$C$48,"="&amp;定額コース支払!A325,利用履歴!$B$2:$B$48)</f>
        <v>0</v>
      </c>
      <c r="C325">
        <f t="shared" si="29"/>
        <v>14556231</v>
      </c>
      <c r="D325" s="9">
        <f t="shared" si="30"/>
        <v>31</v>
      </c>
      <c r="E325" s="12">
        <f t="shared" si="31"/>
        <v>1.1210958904109591E-2</v>
      </c>
      <c r="F325">
        <f t="shared" si="32"/>
        <v>163189</v>
      </c>
      <c r="G325">
        <f t="shared" si="33"/>
        <v>14719420</v>
      </c>
      <c r="H325" s="14"/>
      <c r="I325">
        <f t="shared" si="34"/>
        <v>14719420</v>
      </c>
      <c r="J325" s="11" t="str">
        <f t="shared" si="28"/>
        <v>-</v>
      </c>
    </row>
    <row r="326" spans="1:10">
      <c r="A326" s="8">
        <v>47757</v>
      </c>
      <c r="B326">
        <f>SUMIF(利用履歴!$C$2:$C$48,"="&amp;定額コース支払!A326,利用履歴!$B$2:$B$48)</f>
        <v>0</v>
      </c>
      <c r="C326">
        <f t="shared" si="29"/>
        <v>14719420</v>
      </c>
      <c r="D326" s="9">
        <f t="shared" si="30"/>
        <v>30</v>
      </c>
      <c r="E326" s="12">
        <f t="shared" si="31"/>
        <v>1.084931506849315E-2</v>
      </c>
      <c r="F326">
        <f t="shared" si="32"/>
        <v>159695</v>
      </c>
      <c r="G326">
        <f t="shared" si="33"/>
        <v>14879115</v>
      </c>
      <c r="H326" s="14"/>
      <c r="I326">
        <f t="shared" si="34"/>
        <v>14879115</v>
      </c>
      <c r="J326" s="11" t="str">
        <f t="shared" ref="J326:J389" si="35">IF(H326=0,"-",F326/H326)</f>
        <v>-</v>
      </c>
    </row>
    <row r="327" spans="1:10">
      <c r="A327" s="8">
        <v>47788</v>
      </c>
      <c r="B327">
        <f>SUMIF(利用履歴!$C$2:$C$48,"="&amp;定額コース支払!A327,利用履歴!$B$2:$B$48)</f>
        <v>0</v>
      </c>
      <c r="C327">
        <f t="shared" ref="C327:C390" si="36">B326+I326</f>
        <v>14879115</v>
      </c>
      <c r="D327" s="9">
        <f t="shared" ref="D327:D390" si="37">A327-A326</f>
        <v>31</v>
      </c>
      <c r="E327" s="12">
        <f t="shared" ref="E327:E390" si="38">$B$1*D327/365</f>
        <v>1.1210958904109591E-2</v>
      </c>
      <c r="F327">
        <f t="shared" ref="F327:F390" si="39">INT(E327*C327)</f>
        <v>166809</v>
      </c>
      <c r="G327">
        <f t="shared" ref="G327:G390" si="40">F327+C327</f>
        <v>15045924</v>
      </c>
      <c r="H327" s="14"/>
      <c r="I327">
        <f t="shared" ref="I327:I390" si="41">G327-H327</f>
        <v>15045924</v>
      </c>
      <c r="J327" s="11" t="str">
        <f t="shared" si="35"/>
        <v>-</v>
      </c>
    </row>
    <row r="328" spans="1:10">
      <c r="A328" s="8">
        <v>47818</v>
      </c>
      <c r="B328">
        <f>SUMIF(利用履歴!$C$2:$C$48,"="&amp;定額コース支払!A328,利用履歴!$B$2:$B$48)</f>
        <v>0</v>
      </c>
      <c r="C328">
        <f t="shared" si="36"/>
        <v>15045924</v>
      </c>
      <c r="D328" s="9">
        <f t="shared" si="37"/>
        <v>30</v>
      </c>
      <c r="E328" s="12">
        <f t="shared" si="38"/>
        <v>1.084931506849315E-2</v>
      </c>
      <c r="F328">
        <f t="shared" si="39"/>
        <v>163237</v>
      </c>
      <c r="G328">
        <f t="shared" si="40"/>
        <v>15209161</v>
      </c>
      <c r="H328" s="14"/>
      <c r="I328">
        <f t="shared" si="41"/>
        <v>15209161</v>
      </c>
      <c r="J328" s="11" t="str">
        <f t="shared" si="35"/>
        <v>-</v>
      </c>
    </row>
    <row r="329" spans="1:10">
      <c r="A329" s="8">
        <v>47849</v>
      </c>
      <c r="B329">
        <f>SUMIF(利用履歴!$C$2:$C$48,"="&amp;定額コース支払!A329,利用履歴!$B$2:$B$48)</f>
        <v>0</v>
      </c>
      <c r="C329">
        <f t="shared" si="36"/>
        <v>15209161</v>
      </c>
      <c r="D329" s="9">
        <f t="shared" si="37"/>
        <v>31</v>
      </c>
      <c r="E329" s="12">
        <f t="shared" si="38"/>
        <v>1.1210958904109591E-2</v>
      </c>
      <c r="F329">
        <f t="shared" si="39"/>
        <v>170509</v>
      </c>
      <c r="G329">
        <f t="shared" si="40"/>
        <v>15379670</v>
      </c>
      <c r="H329" s="14"/>
      <c r="I329">
        <f t="shared" si="41"/>
        <v>15379670</v>
      </c>
      <c r="J329" s="11" t="str">
        <f t="shared" si="35"/>
        <v>-</v>
      </c>
    </row>
    <row r="330" spans="1:10">
      <c r="A330" s="8">
        <v>47880</v>
      </c>
      <c r="B330">
        <f>SUMIF(利用履歴!$C$2:$C$48,"="&amp;定額コース支払!A330,利用履歴!$B$2:$B$48)</f>
        <v>0</v>
      </c>
      <c r="C330">
        <f t="shared" si="36"/>
        <v>15379670</v>
      </c>
      <c r="D330" s="9">
        <f t="shared" si="37"/>
        <v>31</v>
      </c>
      <c r="E330" s="12">
        <f t="shared" si="38"/>
        <v>1.1210958904109591E-2</v>
      </c>
      <c r="F330">
        <f t="shared" si="39"/>
        <v>172420</v>
      </c>
      <c r="G330">
        <f t="shared" si="40"/>
        <v>15552090</v>
      </c>
      <c r="H330" s="14"/>
      <c r="I330">
        <f t="shared" si="41"/>
        <v>15552090</v>
      </c>
      <c r="J330" s="11" t="str">
        <f t="shared" si="35"/>
        <v>-</v>
      </c>
    </row>
    <row r="331" spans="1:10">
      <c r="A331" s="8">
        <v>47908</v>
      </c>
      <c r="B331">
        <f>SUMIF(利用履歴!$C$2:$C$48,"="&amp;定額コース支払!A331,利用履歴!$B$2:$B$48)</f>
        <v>0</v>
      </c>
      <c r="C331">
        <f t="shared" si="36"/>
        <v>15552090</v>
      </c>
      <c r="D331" s="9">
        <f t="shared" si="37"/>
        <v>28</v>
      </c>
      <c r="E331" s="12">
        <f t="shared" si="38"/>
        <v>1.0126027397260274E-2</v>
      </c>
      <c r="F331">
        <f t="shared" si="39"/>
        <v>157480</v>
      </c>
      <c r="G331">
        <f t="shared" si="40"/>
        <v>15709570</v>
      </c>
      <c r="H331" s="14"/>
      <c r="I331">
        <f t="shared" si="41"/>
        <v>15709570</v>
      </c>
      <c r="J331" s="11" t="str">
        <f t="shared" si="35"/>
        <v>-</v>
      </c>
    </row>
    <row r="332" spans="1:10">
      <c r="A332" s="8">
        <v>47939</v>
      </c>
      <c r="B332">
        <f>SUMIF(利用履歴!$C$2:$C$48,"="&amp;定額コース支払!A332,利用履歴!$B$2:$B$48)</f>
        <v>0</v>
      </c>
      <c r="C332">
        <f t="shared" si="36"/>
        <v>15709570</v>
      </c>
      <c r="D332" s="9">
        <f t="shared" si="37"/>
        <v>31</v>
      </c>
      <c r="E332" s="12">
        <f t="shared" si="38"/>
        <v>1.1210958904109591E-2</v>
      </c>
      <c r="F332">
        <f t="shared" si="39"/>
        <v>176119</v>
      </c>
      <c r="G332">
        <f t="shared" si="40"/>
        <v>15885689</v>
      </c>
      <c r="H332" s="14"/>
      <c r="I332">
        <f t="shared" si="41"/>
        <v>15885689</v>
      </c>
      <c r="J332" s="11" t="str">
        <f t="shared" si="35"/>
        <v>-</v>
      </c>
    </row>
    <row r="333" spans="1:10">
      <c r="A333" s="8">
        <v>47969</v>
      </c>
      <c r="B333">
        <f>SUMIF(利用履歴!$C$2:$C$48,"="&amp;定額コース支払!A333,利用履歴!$B$2:$B$48)</f>
        <v>0</v>
      </c>
      <c r="C333">
        <f t="shared" si="36"/>
        <v>15885689</v>
      </c>
      <c r="D333" s="9">
        <f t="shared" si="37"/>
        <v>30</v>
      </c>
      <c r="E333" s="12">
        <f t="shared" si="38"/>
        <v>1.084931506849315E-2</v>
      </c>
      <c r="F333">
        <f t="shared" si="39"/>
        <v>172348</v>
      </c>
      <c r="G333">
        <f t="shared" si="40"/>
        <v>16058037</v>
      </c>
      <c r="H333" s="14"/>
      <c r="I333">
        <f t="shared" si="41"/>
        <v>16058037</v>
      </c>
      <c r="J333" s="11" t="str">
        <f t="shared" si="35"/>
        <v>-</v>
      </c>
    </row>
    <row r="334" spans="1:10">
      <c r="A334" s="8">
        <v>48000</v>
      </c>
      <c r="B334">
        <f>SUMIF(利用履歴!$C$2:$C$48,"="&amp;定額コース支払!A334,利用履歴!$B$2:$B$48)</f>
        <v>0</v>
      </c>
      <c r="C334">
        <f t="shared" si="36"/>
        <v>16058037</v>
      </c>
      <c r="D334" s="9">
        <f t="shared" si="37"/>
        <v>31</v>
      </c>
      <c r="E334" s="12">
        <f t="shared" si="38"/>
        <v>1.1210958904109591E-2</v>
      </c>
      <c r="F334">
        <f t="shared" si="39"/>
        <v>180025</v>
      </c>
      <c r="G334">
        <f t="shared" si="40"/>
        <v>16238062</v>
      </c>
      <c r="H334" s="14"/>
      <c r="I334">
        <f t="shared" si="41"/>
        <v>16238062</v>
      </c>
      <c r="J334" s="11" t="str">
        <f t="shared" si="35"/>
        <v>-</v>
      </c>
    </row>
    <row r="335" spans="1:10">
      <c r="A335" s="8">
        <v>48030</v>
      </c>
      <c r="B335">
        <f>SUMIF(利用履歴!$C$2:$C$48,"="&amp;定額コース支払!A335,利用履歴!$B$2:$B$48)</f>
        <v>0</v>
      </c>
      <c r="C335">
        <f t="shared" si="36"/>
        <v>16238062</v>
      </c>
      <c r="D335" s="9">
        <f t="shared" si="37"/>
        <v>30</v>
      </c>
      <c r="E335" s="12">
        <f t="shared" si="38"/>
        <v>1.084931506849315E-2</v>
      </c>
      <c r="F335">
        <f t="shared" si="39"/>
        <v>176171</v>
      </c>
      <c r="G335">
        <f t="shared" si="40"/>
        <v>16414233</v>
      </c>
      <c r="H335" s="14"/>
      <c r="I335">
        <f t="shared" si="41"/>
        <v>16414233</v>
      </c>
      <c r="J335" s="11" t="str">
        <f t="shared" si="35"/>
        <v>-</v>
      </c>
    </row>
    <row r="336" spans="1:10">
      <c r="A336" s="8">
        <v>48061</v>
      </c>
      <c r="B336">
        <f>SUMIF(利用履歴!$C$2:$C$48,"="&amp;定額コース支払!A336,利用履歴!$B$2:$B$48)</f>
        <v>0</v>
      </c>
      <c r="C336">
        <f t="shared" si="36"/>
        <v>16414233</v>
      </c>
      <c r="D336" s="9">
        <f t="shared" si="37"/>
        <v>31</v>
      </c>
      <c r="E336" s="12">
        <f t="shared" si="38"/>
        <v>1.1210958904109591E-2</v>
      </c>
      <c r="F336">
        <f t="shared" si="39"/>
        <v>184019</v>
      </c>
      <c r="G336">
        <f t="shared" si="40"/>
        <v>16598252</v>
      </c>
      <c r="H336" s="14"/>
      <c r="I336">
        <f t="shared" si="41"/>
        <v>16598252</v>
      </c>
      <c r="J336" s="11" t="str">
        <f t="shared" si="35"/>
        <v>-</v>
      </c>
    </row>
    <row r="337" spans="1:10">
      <c r="A337" s="8">
        <v>48092</v>
      </c>
      <c r="B337">
        <f>SUMIF(利用履歴!$C$2:$C$48,"="&amp;定額コース支払!A337,利用履歴!$B$2:$B$48)</f>
        <v>0</v>
      </c>
      <c r="C337">
        <f t="shared" si="36"/>
        <v>16598252</v>
      </c>
      <c r="D337" s="9">
        <f t="shared" si="37"/>
        <v>31</v>
      </c>
      <c r="E337" s="12">
        <f t="shared" si="38"/>
        <v>1.1210958904109591E-2</v>
      </c>
      <c r="F337">
        <f t="shared" si="39"/>
        <v>186082</v>
      </c>
      <c r="G337">
        <f t="shared" si="40"/>
        <v>16784334</v>
      </c>
      <c r="H337" s="14"/>
      <c r="I337">
        <f t="shared" si="41"/>
        <v>16784334</v>
      </c>
      <c r="J337" s="11" t="str">
        <f t="shared" si="35"/>
        <v>-</v>
      </c>
    </row>
    <row r="338" spans="1:10">
      <c r="A338" s="8">
        <v>48122</v>
      </c>
      <c r="B338">
        <f>SUMIF(利用履歴!$C$2:$C$48,"="&amp;定額コース支払!A338,利用履歴!$B$2:$B$48)</f>
        <v>0</v>
      </c>
      <c r="C338">
        <f t="shared" si="36"/>
        <v>16784334</v>
      </c>
      <c r="D338" s="9">
        <f t="shared" si="37"/>
        <v>30</v>
      </c>
      <c r="E338" s="12">
        <f t="shared" si="38"/>
        <v>1.084931506849315E-2</v>
      </c>
      <c r="F338">
        <f t="shared" si="39"/>
        <v>182098</v>
      </c>
      <c r="G338">
        <f t="shared" si="40"/>
        <v>16966432</v>
      </c>
      <c r="H338" s="14"/>
      <c r="I338">
        <f t="shared" si="41"/>
        <v>16966432</v>
      </c>
      <c r="J338" s="11" t="str">
        <f t="shared" si="35"/>
        <v>-</v>
      </c>
    </row>
    <row r="339" spans="1:10">
      <c r="A339" s="8">
        <v>48153</v>
      </c>
      <c r="B339">
        <f>SUMIF(利用履歴!$C$2:$C$48,"="&amp;定額コース支払!A339,利用履歴!$B$2:$B$48)</f>
        <v>0</v>
      </c>
      <c r="C339">
        <f t="shared" si="36"/>
        <v>16966432</v>
      </c>
      <c r="D339" s="9">
        <f t="shared" si="37"/>
        <v>31</v>
      </c>
      <c r="E339" s="12">
        <f t="shared" si="38"/>
        <v>1.1210958904109591E-2</v>
      </c>
      <c r="F339">
        <f t="shared" si="39"/>
        <v>190209</v>
      </c>
      <c r="G339">
        <f t="shared" si="40"/>
        <v>17156641</v>
      </c>
      <c r="H339" s="14"/>
      <c r="I339">
        <f t="shared" si="41"/>
        <v>17156641</v>
      </c>
      <c r="J339" s="11" t="str">
        <f t="shared" si="35"/>
        <v>-</v>
      </c>
    </row>
    <row r="340" spans="1:10">
      <c r="A340" s="8">
        <v>48183</v>
      </c>
      <c r="B340">
        <f>SUMIF(利用履歴!$C$2:$C$48,"="&amp;定額コース支払!A340,利用履歴!$B$2:$B$48)</f>
        <v>0</v>
      </c>
      <c r="C340">
        <f t="shared" si="36"/>
        <v>17156641</v>
      </c>
      <c r="D340" s="9">
        <f t="shared" si="37"/>
        <v>30</v>
      </c>
      <c r="E340" s="12">
        <f t="shared" si="38"/>
        <v>1.084931506849315E-2</v>
      </c>
      <c r="F340">
        <f t="shared" si="39"/>
        <v>186137</v>
      </c>
      <c r="G340">
        <f t="shared" si="40"/>
        <v>17342778</v>
      </c>
      <c r="H340" s="14"/>
      <c r="I340">
        <f t="shared" si="41"/>
        <v>17342778</v>
      </c>
      <c r="J340" s="11" t="str">
        <f t="shared" si="35"/>
        <v>-</v>
      </c>
    </row>
    <row r="341" spans="1:10">
      <c r="A341" s="8">
        <v>48214</v>
      </c>
      <c r="B341">
        <f>SUMIF(利用履歴!$C$2:$C$48,"="&amp;定額コース支払!A341,利用履歴!$B$2:$B$48)</f>
        <v>0</v>
      </c>
      <c r="C341">
        <f t="shared" si="36"/>
        <v>17342778</v>
      </c>
      <c r="D341" s="9">
        <f t="shared" si="37"/>
        <v>31</v>
      </c>
      <c r="E341" s="12">
        <f t="shared" si="38"/>
        <v>1.1210958904109591E-2</v>
      </c>
      <c r="F341">
        <f t="shared" si="39"/>
        <v>194429</v>
      </c>
      <c r="G341">
        <f t="shared" si="40"/>
        <v>17537207</v>
      </c>
      <c r="H341" s="14"/>
      <c r="I341">
        <f t="shared" si="41"/>
        <v>17537207</v>
      </c>
      <c r="J341" s="11" t="str">
        <f t="shared" si="35"/>
        <v>-</v>
      </c>
    </row>
    <row r="342" spans="1:10">
      <c r="A342" s="8">
        <v>48245</v>
      </c>
      <c r="B342">
        <f>SUMIF(利用履歴!$C$2:$C$48,"="&amp;定額コース支払!A342,利用履歴!$B$2:$B$48)</f>
        <v>0</v>
      </c>
      <c r="C342">
        <f t="shared" si="36"/>
        <v>17537207</v>
      </c>
      <c r="D342" s="9">
        <f t="shared" si="37"/>
        <v>31</v>
      </c>
      <c r="E342" s="12">
        <f t="shared" si="38"/>
        <v>1.1210958904109591E-2</v>
      </c>
      <c r="F342">
        <f t="shared" si="39"/>
        <v>196608</v>
      </c>
      <c r="G342">
        <f t="shared" si="40"/>
        <v>17733815</v>
      </c>
      <c r="H342" s="14"/>
      <c r="I342">
        <f t="shared" si="41"/>
        <v>17733815</v>
      </c>
      <c r="J342" s="11" t="str">
        <f t="shared" si="35"/>
        <v>-</v>
      </c>
    </row>
    <row r="343" spans="1:10">
      <c r="A343" s="8">
        <v>48274</v>
      </c>
      <c r="B343">
        <f>SUMIF(利用履歴!$C$2:$C$48,"="&amp;定額コース支払!A343,利用履歴!$B$2:$B$48)</f>
        <v>0</v>
      </c>
      <c r="C343">
        <f t="shared" si="36"/>
        <v>17733815</v>
      </c>
      <c r="D343" s="9">
        <f t="shared" si="37"/>
        <v>29</v>
      </c>
      <c r="E343" s="12">
        <f t="shared" si="38"/>
        <v>1.0487671232876713E-2</v>
      </c>
      <c r="F343">
        <f t="shared" si="39"/>
        <v>185986</v>
      </c>
      <c r="G343">
        <f t="shared" si="40"/>
        <v>17919801</v>
      </c>
      <c r="H343" s="14"/>
      <c r="I343">
        <f t="shared" si="41"/>
        <v>17919801</v>
      </c>
      <c r="J343" s="11" t="str">
        <f t="shared" si="35"/>
        <v>-</v>
      </c>
    </row>
    <row r="344" spans="1:10">
      <c r="A344" s="8">
        <v>48305</v>
      </c>
      <c r="B344">
        <f>SUMIF(利用履歴!$C$2:$C$48,"="&amp;定額コース支払!A344,利用履歴!$B$2:$B$48)</f>
        <v>0</v>
      </c>
      <c r="C344">
        <f t="shared" si="36"/>
        <v>17919801</v>
      </c>
      <c r="D344" s="9">
        <f t="shared" si="37"/>
        <v>31</v>
      </c>
      <c r="E344" s="12">
        <f t="shared" si="38"/>
        <v>1.1210958904109591E-2</v>
      </c>
      <c r="F344">
        <f t="shared" si="39"/>
        <v>200898</v>
      </c>
      <c r="G344">
        <f t="shared" si="40"/>
        <v>18120699</v>
      </c>
      <c r="H344" s="14"/>
      <c r="I344">
        <f t="shared" si="41"/>
        <v>18120699</v>
      </c>
      <c r="J344" s="11" t="str">
        <f t="shared" si="35"/>
        <v>-</v>
      </c>
    </row>
    <row r="345" spans="1:10">
      <c r="A345" s="8">
        <v>48335</v>
      </c>
      <c r="B345">
        <f>SUMIF(利用履歴!$C$2:$C$48,"="&amp;定額コース支払!A345,利用履歴!$B$2:$B$48)</f>
        <v>0</v>
      </c>
      <c r="C345">
        <f t="shared" si="36"/>
        <v>18120699</v>
      </c>
      <c r="D345" s="9">
        <f t="shared" si="37"/>
        <v>30</v>
      </c>
      <c r="E345" s="12">
        <f t="shared" si="38"/>
        <v>1.084931506849315E-2</v>
      </c>
      <c r="F345">
        <f t="shared" si="39"/>
        <v>196597</v>
      </c>
      <c r="G345">
        <f t="shared" si="40"/>
        <v>18317296</v>
      </c>
      <c r="H345" s="14"/>
      <c r="I345">
        <f t="shared" si="41"/>
        <v>18317296</v>
      </c>
      <c r="J345" s="11" t="str">
        <f t="shared" si="35"/>
        <v>-</v>
      </c>
    </row>
    <row r="346" spans="1:10">
      <c r="A346" s="8">
        <v>48366</v>
      </c>
      <c r="B346">
        <f>SUMIF(利用履歴!$C$2:$C$48,"="&amp;定額コース支払!A346,利用履歴!$B$2:$B$48)</f>
        <v>0</v>
      </c>
      <c r="C346">
        <f t="shared" si="36"/>
        <v>18317296</v>
      </c>
      <c r="D346" s="9">
        <f t="shared" si="37"/>
        <v>31</v>
      </c>
      <c r="E346" s="12">
        <f t="shared" si="38"/>
        <v>1.1210958904109591E-2</v>
      </c>
      <c r="F346">
        <f t="shared" si="39"/>
        <v>205354</v>
      </c>
      <c r="G346">
        <f t="shared" si="40"/>
        <v>18522650</v>
      </c>
      <c r="H346" s="14"/>
      <c r="I346">
        <f t="shared" si="41"/>
        <v>18522650</v>
      </c>
      <c r="J346" s="11" t="str">
        <f t="shared" si="35"/>
        <v>-</v>
      </c>
    </row>
    <row r="347" spans="1:10">
      <c r="A347" s="8">
        <v>48396</v>
      </c>
      <c r="B347">
        <f>SUMIF(利用履歴!$C$2:$C$48,"="&amp;定額コース支払!A347,利用履歴!$B$2:$B$48)</f>
        <v>0</v>
      </c>
      <c r="C347">
        <f t="shared" si="36"/>
        <v>18522650</v>
      </c>
      <c r="D347" s="9">
        <f t="shared" si="37"/>
        <v>30</v>
      </c>
      <c r="E347" s="12">
        <f t="shared" si="38"/>
        <v>1.084931506849315E-2</v>
      </c>
      <c r="F347">
        <f t="shared" si="39"/>
        <v>200958</v>
      </c>
      <c r="G347">
        <f t="shared" si="40"/>
        <v>18723608</v>
      </c>
      <c r="H347" s="14"/>
      <c r="I347">
        <f t="shared" si="41"/>
        <v>18723608</v>
      </c>
      <c r="J347" s="11" t="str">
        <f t="shared" si="35"/>
        <v>-</v>
      </c>
    </row>
    <row r="348" spans="1:10">
      <c r="A348" s="8">
        <v>48427</v>
      </c>
      <c r="B348">
        <f>SUMIF(利用履歴!$C$2:$C$48,"="&amp;定額コース支払!A348,利用履歴!$B$2:$B$48)</f>
        <v>0</v>
      </c>
      <c r="C348">
        <f t="shared" si="36"/>
        <v>18723608</v>
      </c>
      <c r="D348" s="9">
        <f t="shared" si="37"/>
        <v>31</v>
      </c>
      <c r="E348" s="12">
        <f t="shared" si="38"/>
        <v>1.1210958904109591E-2</v>
      </c>
      <c r="F348">
        <f t="shared" si="39"/>
        <v>209909</v>
      </c>
      <c r="G348">
        <f t="shared" si="40"/>
        <v>18933517</v>
      </c>
      <c r="H348" s="14"/>
      <c r="I348">
        <f t="shared" si="41"/>
        <v>18933517</v>
      </c>
      <c r="J348" s="11" t="str">
        <f t="shared" si="35"/>
        <v>-</v>
      </c>
    </row>
    <row r="349" spans="1:10">
      <c r="A349" s="8">
        <v>48458</v>
      </c>
      <c r="B349">
        <f>SUMIF(利用履歴!$C$2:$C$48,"="&amp;定額コース支払!A349,利用履歴!$B$2:$B$48)</f>
        <v>0</v>
      </c>
      <c r="C349">
        <f t="shared" si="36"/>
        <v>18933517</v>
      </c>
      <c r="D349" s="9">
        <f t="shared" si="37"/>
        <v>31</v>
      </c>
      <c r="E349" s="12">
        <f t="shared" si="38"/>
        <v>1.1210958904109591E-2</v>
      </c>
      <c r="F349">
        <f t="shared" si="39"/>
        <v>212262</v>
      </c>
      <c r="G349">
        <f t="shared" si="40"/>
        <v>19145779</v>
      </c>
      <c r="H349" s="14"/>
      <c r="I349">
        <f t="shared" si="41"/>
        <v>19145779</v>
      </c>
      <c r="J349" s="11" t="str">
        <f t="shared" si="35"/>
        <v>-</v>
      </c>
    </row>
    <row r="350" spans="1:10">
      <c r="A350" s="8">
        <v>48488</v>
      </c>
      <c r="B350">
        <f>SUMIF(利用履歴!$C$2:$C$48,"="&amp;定額コース支払!A350,利用履歴!$B$2:$B$48)</f>
        <v>0</v>
      </c>
      <c r="C350">
        <f t="shared" si="36"/>
        <v>19145779</v>
      </c>
      <c r="D350" s="9">
        <f t="shared" si="37"/>
        <v>30</v>
      </c>
      <c r="E350" s="12">
        <f t="shared" si="38"/>
        <v>1.084931506849315E-2</v>
      </c>
      <c r="F350">
        <f t="shared" si="39"/>
        <v>207718</v>
      </c>
      <c r="G350">
        <f t="shared" si="40"/>
        <v>19353497</v>
      </c>
      <c r="H350" s="14"/>
      <c r="I350">
        <f t="shared" si="41"/>
        <v>19353497</v>
      </c>
      <c r="J350" s="11" t="str">
        <f t="shared" si="35"/>
        <v>-</v>
      </c>
    </row>
    <row r="351" spans="1:10">
      <c r="A351" s="8">
        <v>48519</v>
      </c>
      <c r="B351">
        <f>SUMIF(利用履歴!$C$2:$C$48,"="&amp;定額コース支払!A351,利用履歴!$B$2:$B$48)</f>
        <v>0</v>
      </c>
      <c r="C351">
        <f t="shared" si="36"/>
        <v>19353497</v>
      </c>
      <c r="D351" s="9">
        <f t="shared" si="37"/>
        <v>31</v>
      </c>
      <c r="E351" s="12">
        <f t="shared" si="38"/>
        <v>1.1210958904109591E-2</v>
      </c>
      <c r="F351">
        <f t="shared" si="39"/>
        <v>216971</v>
      </c>
      <c r="G351">
        <f t="shared" si="40"/>
        <v>19570468</v>
      </c>
      <c r="H351" s="14"/>
      <c r="I351">
        <f t="shared" si="41"/>
        <v>19570468</v>
      </c>
      <c r="J351" s="11" t="str">
        <f t="shared" si="35"/>
        <v>-</v>
      </c>
    </row>
    <row r="352" spans="1:10">
      <c r="A352" s="8">
        <v>48549</v>
      </c>
      <c r="B352">
        <f>SUMIF(利用履歴!$C$2:$C$48,"="&amp;定額コース支払!A352,利用履歴!$B$2:$B$48)</f>
        <v>0</v>
      </c>
      <c r="C352">
        <f t="shared" si="36"/>
        <v>19570468</v>
      </c>
      <c r="D352" s="9">
        <f t="shared" si="37"/>
        <v>30</v>
      </c>
      <c r="E352" s="12">
        <f t="shared" si="38"/>
        <v>1.084931506849315E-2</v>
      </c>
      <c r="F352">
        <f t="shared" si="39"/>
        <v>212326</v>
      </c>
      <c r="G352">
        <f t="shared" si="40"/>
        <v>19782794</v>
      </c>
      <c r="H352" s="14"/>
      <c r="I352">
        <f t="shared" si="41"/>
        <v>19782794</v>
      </c>
      <c r="J352" s="11" t="str">
        <f t="shared" si="35"/>
        <v>-</v>
      </c>
    </row>
    <row r="353" spans="1:10">
      <c r="A353" s="8">
        <v>48580</v>
      </c>
      <c r="B353">
        <f>SUMIF(利用履歴!$C$2:$C$48,"="&amp;定額コース支払!A353,利用履歴!$B$2:$B$48)</f>
        <v>0</v>
      </c>
      <c r="C353">
        <f t="shared" si="36"/>
        <v>19782794</v>
      </c>
      <c r="D353" s="9">
        <f t="shared" si="37"/>
        <v>31</v>
      </c>
      <c r="E353" s="12">
        <f t="shared" si="38"/>
        <v>1.1210958904109591E-2</v>
      </c>
      <c r="F353">
        <f t="shared" si="39"/>
        <v>221784</v>
      </c>
      <c r="G353">
        <f t="shared" si="40"/>
        <v>20004578</v>
      </c>
      <c r="H353" s="14"/>
      <c r="I353">
        <f t="shared" si="41"/>
        <v>20004578</v>
      </c>
      <c r="J353" s="11" t="str">
        <f t="shared" si="35"/>
        <v>-</v>
      </c>
    </row>
    <row r="354" spans="1:10">
      <c r="A354" s="8">
        <v>48611</v>
      </c>
      <c r="B354">
        <f>SUMIF(利用履歴!$C$2:$C$48,"="&amp;定額コース支払!A354,利用履歴!$B$2:$B$48)</f>
        <v>0</v>
      </c>
      <c r="C354">
        <f t="shared" si="36"/>
        <v>20004578</v>
      </c>
      <c r="D354" s="9">
        <f t="shared" si="37"/>
        <v>31</v>
      </c>
      <c r="E354" s="12">
        <f t="shared" si="38"/>
        <v>1.1210958904109591E-2</v>
      </c>
      <c r="F354">
        <f t="shared" si="39"/>
        <v>224270</v>
      </c>
      <c r="G354">
        <f t="shared" si="40"/>
        <v>20228848</v>
      </c>
      <c r="H354" s="14"/>
      <c r="I354">
        <f t="shared" si="41"/>
        <v>20228848</v>
      </c>
      <c r="J354" s="11" t="str">
        <f t="shared" si="35"/>
        <v>-</v>
      </c>
    </row>
    <row r="355" spans="1:10">
      <c r="A355" s="8">
        <v>48639</v>
      </c>
      <c r="B355">
        <f>SUMIF(利用履歴!$C$2:$C$48,"="&amp;定額コース支払!A355,利用履歴!$B$2:$B$48)</f>
        <v>0</v>
      </c>
      <c r="C355">
        <f t="shared" si="36"/>
        <v>20228848</v>
      </c>
      <c r="D355" s="9">
        <f t="shared" si="37"/>
        <v>28</v>
      </c>
      <c r="E355" s="12">
        <f t="shared" si="38"/>
        <v>1.0126027397260274E-2</v>
      </c>
      <c r="F355">
        <f t="shared" si="39"/>
        <v>204837</v>
      </c>
      <c r="G355">
        <f t="shared" si="40"/>
        <v>20433685</v>
      </c>
      <c r="H355" s="14"/>
      <c r="I355">
        <f t="shared" si="41"/>
        <v>20433685</v>
      </c>
      <c r="J355" s="11" t="str">
        <f t="shared" si="35"/>
        <v>-</v>
      </c>
    </row>
    <row r="356" spans="1:10">
      <c r="A356" s="8">
        <v>48670</v>
      </c>
      <c r="B356">
        <f>SUMIF(利用履歴!$C$2:$C$48,"="&amp;定額コース支払!A356,利用履歴!$B$2:$B$48)</f>
        <v>0</v>
      </c>
      <c r="C356">
        <f t="shared" si="36"/>
        <v>20433685</v>
      </c>
      <c r="D356" s="9">
        <f t="shared" si="37"/>
        <v>31</v>
      </c>
      <c r="E356" s="12">
        <f t="shared" si="38"/>
        <v>1.1210958904109591E-2</v>
      </c>
      <c r="F356">
        <f t="shared" si="39"/>
        <v>229081</v>
      </c>
      <c r="G356">
        <f t="shared" si="40"/>
        <v>20662766</v>
      </c>
      <c r="H356" s="14"/>
      <c r="I356">
        <f t="shared" si="41"/>
        <v>20662766</v>
      </c>
      <c r="J356" s="11" t="str">
        <f t="shared" si="35"/>
        <v>-</v>
      </c>
    </row>
    <row r="357" spans="1:10">
      <c r="A357" s="8">
        <v>48700</v>
      </c>
      <c r="B357">
        <f>SUMIF(利用履歴!$C$2:$C$48,"="&amp;定額コース支払!A357,利用履歴!$B$2:$B$48)</f>
        <v>0</v>
      </c>
      <c r="C357">
        <f t="shared" si="36"/>
        <v>20662766</v>
      </c>
      <c r="D357" s="9">
        <f t="shared" si="37"/>
        <v>30</v>
      </c>
      <c r="E357" s="12">
        <f t="shared" si="38"/>
        <v>1.084931506849315E-2</v>
      </c>
      <c r="F357">
        <f t="shared" si="39"/>
        <v>224176</v>
      </c>
      <c r="G357">
        <f t="shared" si="40"/>
        <v>20886942</v>
      </c>
      <c r="H357" s="14"/>
      <c r="I357">
        <f t="shared" si="41"/>
        <v>20886942</v>
      </c>
      <c r="J357" s="11" t="str">
        <f t="shared" si="35"/>
        <v>-</v>
      </c>
    </row>
    <row r="358" spans="1:10">
      <c r="A358" s="8">
        <v>48731</v>
      </c>
      <c r="B358">
        <f>SUMIF(利用履歴!$C$2:$C$48,"="&amp;定額コース支払!A358,利用履歴!$B$2:$B$48)</f>
        <v>0</v>
      </c>
      <c r="C358">
        <f t="shared" si="36"/>
        <v>20886942</v>
      </c>
      <c r="D358" s="9">
        <f t="shared" si="37"/>
        <v>31</v>
      </c>
      <c r="E358" s="12">
        <f t="shared" si="38"/>
        <v>1.1210958904109591E-2</v>
      </c>
      <c r="F358">
        <f t="shared" si="39"/>
        <v>234162</v>
      </c>
      <c r="G358">
        <f t="shared" si="40"/>
        <v>21121104</v>
      </c>
      <c r="H358" s="14"/>
      <c r="I358">
        <f t="shared" si="41"/>
        <v>21121104</v>
      </c>
      <c r="J358" s="11" t="str">
        <f t="shared" si="35"/>
        <v>-</v>
      </c>
    </row>
    <row r="359" spans="1:10">
      <c r="A359" s="8">
        <v>48761</v>
      </c>
      <c r="B359">
        <f>SUMIF(利用履歴!$C$2:$C$48,"="&amp;定額コース支払!A359,利用履歴!$B$2:$B$48)</f>
        <v>0</v>
      </c>
      <c r="C359">
        <f t="shared" si="36"/>
        <v>21121104</v>
      </c>
      <c r="D359" s="9">
        <f t="shared" si="37"/>
        <v>30</v>
      </c>
      <c r="E359" s="12">
        <f t="shared" si="38"/>
        <v>1.084931506849315E-2</v>
      </c>
      <c r="F359">
        <f t="shared" si="39"/>
        <v>229149</v>
      </c>
      <c r="G359">
        <f t="shared" si="40"/>
        <v>21350253</v>
      </c>
      <c r="H359" s="14"/>
      <c r="I359">
        <f t="shared" si="41"/>
        <v>21350253</v>
      </c>
      <c r="J359" s="11" t="str">
        <f t="shared" si="35"/>
        <v>-</v>
      </c>
    </row>
    <row r="360" spans="1:10">
      <c r="A360" s="8">
        <v>48792</v>
      </c>
      <c r="B360">
        <f>SUMIF(利用履歴!$C$2:$C$48,"="&amp;定額コース支払!A360,利用履歴!$B$2:$B$48)</f>
        <v>0</v>
      </c>
      <c r="C360">
        <f t="shared" si="36"/>
        <v>21350253</v>
      </c>
      <c r="D360" s="9">
        <f t="shared" si="37"/>
        <v>31</v>
      </c>
      <c r="E360" s="12">
        <f t="shared" si="38"/>
        <v>1.1210958904109591E-2</v>
      </c>
      <c r="F360">
        <f t="shared" si="39"/>
        <v>239356</v>
      </c>
      <c r="G360">
        <f t="shared" si="40"/>
        <v>21589609</v>
      </c>
      <c r="H360" s="14"/>
      <c r="I360">
        <f t="shared" si="41"/>
        <v>21589609</v>
      </c>
      <c r="J360" s="11" t="str">
        <f t="shared" si="35"/>
        <v>-</v>
      </c>
    </row>
    <row r="361" spans="1:10">
      <c r="A361" s="8">
        <v>48823</v>
      </c>
      <c r="B361">
        <f>SUMIF(利用履歴!$C$2:$C$48,"="&amp;定額コース支払!A361,利用履歴!$B$2:$B$48)</f>
        <v>0</v>
      </c>
      <c r="C361">
        <f t="shared" si="36"/>
        <v>21589609</v>
      </c>
      <c r="D361" s="9">
        <f t="shared" si="37"/>
        <v>31</v>
      </c>
      <c r="E361" s="12">
        <f t="shared" si="38"/>
        <v>1.1210958904109591E-2</v>
      </c>
      <c r="F361">
        <f t="shared" si="39"/>
        <v>242040</v>
      </c>
      <c r="G361">
        <f t="shared" si="40"/>
        <v>21831649</v>
      </c>
      <c r="H361" s="14"/>
      <c r="I361">
        <f t="shared" si="41"/>
        <v>21831649</v>
      </c>
      <c r="J361" s="11" t="str">
        <f t="shared" si="35"/>
        <v>-</v>
      </c>
    </row>
    <row r="362" spans="1:10">
      <c r="A362" s="8">
        <v>48853</v>
      </c>
      <c r="B362">
        <f>SUMIF(利用履歴!$C$2:$C$48,"="&amp;定額コース支払!A362,利用履歴!$B$2:$B$48)</f>
        <v>0</v>
      </c>
      <c r="C362">
        <f t="shared" si="36"/>
        <v>21831649</v>
      </c>
      <c r="D362" s="9">
        <f t="shared" si="37"/>
        <v>30</v>
      </c>
      <c r="E362" s="12">
        <f t="shared" si="38"/>
        <v>1.084931506849315E-2</v>
      </c>
      <c r="F362">
        <f t="shared" si="39"/>
        <v>236858</v>
      </c>
      <c r="G362">
        <f t="shared" si="40"/>
        <v>22068507</v>
      </c>
      <c r="H362" s="14"/>
      <c r="I362">
        <f t="shared" si="41"/>
        <v>22068507</v>
      </c>
      <c r="J362" s="11" t="str">
        <f t="shared" si="35"/>
        <v>-</v>
      </c>
    </row>
    <row r="363" spans="1:10">
      <c r="A363" s="8">
        <v>48884</v>
      </c>
      <c r="B363">
        <f>SUMIF(利用履歴!$C$2:$C$48,"="&amp;定額コース支払!A363,利用履歴!$B$2:$B$48)</f>
        <v>0</v>
      </c>
      <c r="C363">
        <f t="shared" si="36"/>
        <v>22068507</v>
      </c>
      <c r="D363" s="9">
        <f t="shared" si="37"/>
        <v>31</v>
      </c>
      <c r="E363" s="12">
        <f t="shared" si="38"/>
        <v>1.1210958904109591E-2</v>
      </c>
      <c r="F363">
        <f t="shared" si="39"/>
        <v>247409</v>
      </c>
      <c r="G363">
        <f t="shared" si="40"/>
        <v>22315916</v>
      </c>
      <c r="H363" s="14"/>
      <c r="I363">
        <f t="shared" si="41"/>
        <v>22315916</v>
      </c>
      <c r="J363" s="11" t="str">
        <f t="shared" si="35"/>
        <v>-</v>
      </c>
    </row>
    <row r="364" spans="1:10">
      <c r="A364" s="8">
        <v>48914</v>
      </c>
      <c r="B364">
        <f>SUMIF(利用履歴!$C$2:$C$48,"="&amp;定額コース支払!A364,利用履歴!$B$2:$B$48)</f>
        <v>0</v>
      </c>
      <c r="C364">
        <f t="shared" si="36"/>
        <v>22315916</v>
      </c>
      <c r="D364" s="9">
        <f t="shared" si="37"/>
        <v>30</v>
      </c>
      <c r="E364" s="12">
        <f t="shared" si="38"/>
        <v>1.084931506849315E-2</v>
      </c>
      <c r="F364">
        <f t="shared" si="39"/>
        <v>242112</v>
      </c>
      <c r="G364">
        <f t="shared" si="40"/>
        <v>22558028</v>
      </c>
      <c r="H364" s="14"/>
      <c r="I364">
        <f t="shared" si="41"/>
        <v>22558028</v>
      </c>
      <c r="J364" s="11" t="str">
        <f t="shared" si="35"/>
        <v>-</v>
      </c>
    </row>
    <row r="365" spans="1:10">
      <c r="A365" s="8">
        <v>48945</v>
      </c>
      <c r="B365">
        <f>SUMIF(利用履歴!$C$2:$C$48,"="&amp;定額コース支払!A365,利用履歴!$B$2:$B$48)</f>
        <v>0</v>
      </c>
      <c r="C365">
        <f t="shared" si="36"/>
        <v>22558028</v>
      </c>
      <c r="D365" s="9">
        <f t="shared" si="37"/>
        <v>31</v>
      </c>
      <c r="E365" s="12">
        <f t="shared" si="38"/>
        <v>1.1210958904109591E-2</v>
      </c>
      <c r="F365">
        <f t="shared" si="39"/>
        <v>252897</v>
      </c>
      <c r="G365">
        <f t="shared" si="40"/>
        <v>22810925</v>
      </c>
      <c r="H365" s="14"/>
      <c r="I365">
        <f t="shared" si="41"/>
        <v>22810925</v>
      </c>
      <c r="J365" s="11" t="str">
        <f t="shared" si="35"/>
        <v>-</v>
      </c>
    </row>
    <row r="366" spans="1:10">
      <c r="A366" s="8">
        <v>48976</v>
      </c>
      <c r="B366">
        <f>SUMIF(利用履歴!$C$2:$C$48,"="&amp;定額コース支払!A366,利用履歴!$B$2:$B$48)</f>
        <v>0</v>
      </c>
      <c r="C366">
        <f t="shared" si="36"/>
        <v>22810925</v>
      </c>
      <c r="D366" s="9">
        <f t="shared" si="37"/>
        <v>31</v>
      </c>
      <c r="E366" s="12">
        <f t="shared" si="38"/>
        <v>1.1210958904109591E-2</v>
      </c>
      <c r="F366">
        <f t="shared" si="39"/>
        <v>255732</v>
      </c>
      <c r="G366">
        <f t="shared" si="40"/>
        <v>23066657</v>
      </c>
      <c r="H366" s="14"/>
      <c r="I366">
        <f t="shared" si="41"/>
        <v>23066657</v>
      </c>
      <c r="J366" s="11" t="str">
        <f t="shared" si="35"/>
        <v>-</v>
      </c>
    </row>
    <row r="367" spans="1:10">
      <c r="A367" s="8">
        <v>49004</v>
      </c>
      <c r="B367">
        <f>SUMIF(利用履歴!$C$2:$C$48,"="&amp;定額コース支払!A367,利用履歴!$B$2:$B$48)</f>
        <v>0</v>
      </c>
      <c r="C367">
        <f t="shared" si="36"/>
        <v>23066657</v>
      </c>
      <c r="D367" s="9">
        <f t="shared" si="37"/>
        <v>28</v>
      </c>
      <c r="E367" s="12">
        <f t="shared" si="38"/>
        <v>1.0126027397260274E-2</v>
      </c>
      <c r="F367">
        <f t="shared" si="39"/>
        <v>233573</v>
      </c>
      <c r="G367">
        <f t="shared" si="40"/>
        <v>23300230</v>
      </c>
      <c r="H367" s="14"/>
      <c r="I367">
        <f t="shared" si="41"/>
        <v>23300230</v>
      </c>
      <c r="J367" s="11" t="str">
        <f t="shared" si="35"/>
        <v>-</v>
      </c>
    </row>
    <row r="368" spans="1:10">
      <c r="A368" s="8">
        <v>49035</v>
      </c>
      <c r="B368">
        <f>SUMIF(利用履歴!$C$2:$C$48,"="&amp;定額コース支払!A368,利用履歴!$B$2:$B$48)</f>
        <v>0</v>
      </c>
      <c r="C368">
        <f t="shared" si="36"/>
        <v>23300230</v>
      </c>
      <c r="D368" s="9">
        <f t="shared" si="37"/>
        <v>31</v>
      </c>
      <c r="E368" s="12">
        <f t="shared" si="38"/>
        <v>1.1210958904109591E-2</v>
      </c>
      <c r="F368">
        <f t="shared" si="39"/>
        <v>261217</v>
      </c>
      <c r="G368">
        <f t="shared" si="40"/>
        <v>23561447</v>
      </c>
      <c r="H368" s="14"/>
      <c r="I368">
        <f t="shared" si="41"/>
        <v>23561447</v>
      </c>
      <c r="J368" s="11" t="str">
        <f t="shared" si="35"/>
        <v>-</v>
      </c>
    </row>
    <row r="369" spans="1:10">
      <c r="A369" s="8">
        <v>49065</v>
      </c>
      <c r="B369">
        <f>SUMIF(利用履歴!$C$2:$C$48,"="&amp;定額コース支払!A369,利用履歴!$B$2:$B$48)</f>
        <v>0</v>
      </c>
      <c r="C369">
        <f t="shared" si="36"/>
        <v>23561447</v>
      </c>
      <c r="D369" s="9">
        <f t="shared" si="37"/>
        <v>30</v>
      </c>
      <c r="E369" s="12">
        <f t="shared" si="38"/>
        <v>1.084931506849315E-2</v>
      </c>
      <c r="F369">
        <f t="shared" si="39"/>
        <v>255625</v>
      </c>
      <c r="G369">
        <f t="shared" si="40"/>
        <v>23817072</v>
      </c>
      <c r="H369" s="14"/>
      <c r="I369">
        <f t="shared" si="41"/>
        <v>23817072</v>
      </c>
      <c r="J369" s="11" t="str">
        <f t="shared" si="35"/>
        <v>-</v>
      </c>
    </row>
    <row r="370" spans="1:10">
      <c r="A370" s="8">
        <v>49096</v>
      </c>
      <c r="B370">
        <f>SUMIF(利用履歴!$C$2:$C$48,"="&amp;定額コース支払!A370,利用履歴!$B$2:$B$48)</f>
        <v>0</v>
      </c>
      <c r="C370">
        <f t="shared" si="36"/>
        <v>23817072</v>
      </c>
      <c r="D370" s="9">
        <f t="shared" si="37"/>
        <v>31</v>
      </c>
      <c r="E370" s="12">
        <f t="shared" si="38"/>
        <v>1.1210958904109591E-2</v>
      </c>
      <c r="F370">
        <f t="shared" si="39"/>
        <v>267012</v>
      </c>
      <c r="G370">
        <f t="shared" si="40"/>
        <v>24084084</v>
      </c>
      <c r="H370" s="14"/>
      <c r="I370">
        <f t="shared" si="41"/>
        <v>24084084</v>
      </c>
      <c r="J370" s="11" t="str">
        <f t="shared" si="35"/>
        <v>-</v>
      </c>
    </row>
    <row r="371" spans="1:10">
      <c r="A371" s="8">
        <v>49126</v>
      </c>
      <c r="B371">
        <f>SUMIF(利用履歴!$C$2:$C$48,"="&amp;定額コース支払!A371,利用履歴!$B$2:$B$48)</f>
        <v>0</v>
      </c>
      <c r="C371">
        <f t="shared" si="36"/>
        <v>24084084</v>
      </c>
      <c r="D371" s="9">
        <f t="shared" si="37"/>
        <v>30</v>
      </c>
      <c r="E371" s="12">
        <f t="shared" si="38"/>
        <v>1.084931506849315E-2</v>
      </c>
      <c r="F371">
        <f t="shared" si="39"/>
        <v>261295</v>
      </c>
      <c r="G371">
        <f t="shared" si="40"/>
        <v>24345379</v>
      </c>
      <c r="H371" s="14"/>
      <c r="I371">
        <f t="shared" si="41"/>
        <v>24345379</v>
      </c>
      <c r="J371" s="11" t="str">
        <f t="shared" si="35"/>
        <v>-</v>
      </c>
    </row>
    <row r="372" spans="1:10">
      <c r="A372" s="8">
        <v>49157</v>
      </c>
      <c r="B372">
        <f>SUMIF(利用履歴!$C$2:$C$48,"="&amp;定額コース支払!A372,利用履歴!$B$2:$B$48)</f>
        <v>0</v>
      </c>
      <c r="C372">
        <f t="shared" si="36"/>
        <v>24345379</v>
      </c>
      <c r="D372" s="9">
        <f t="shared" si="37"/>
        <v>31</v>
      </c>
      <c r="E372" s="12">
        <f t="shared" si="38"/>
        <v>1.1210958904109591E-2</v>
      </c>
      <c r="F372">
        <f t="shared" si="39"/>
        <v>272935</v>
      </c>
      <c r="G372">
        <f t="shared" si="40"/>
        <v>24618314</v>
      </c>
      <c r="H372" s="14"/>
      <c r="I372">
        <f t="shared" si="41"/>
        <v>24618314</v>
      </c>
      <c r="J372" s="11" t="str">
        <f t="shared" si="35"/>
        <v>-</v>
      </c>
    </row>
    <row r="373" spans="1:10">
      <c r="A373" s="8">
        <v>49188</v>
      </c>
      <c r="B373">
        <f>SUMIF(利用履歴!$C$2:$C$48,"="&amp;定額コース支払!A373,利用履歴!$B$2:$B$48)</f>
        <v>0</v>
      </c>
      <c r="C373">
        <f t="shared" si="36"/>
        <v>24618314</v>
      </c>
      <c r="D373" s="9">
        <f t="shared" si="37"/>
        <v>31</v>
      </c>
      <c r="E373" s="12">
        <f t="shared" si="38"/>
        <v>1.1210958904109591E-2</v>
      </c>
      <c r="F373">
        <f t="shared" si="39"/>
        <v>275994</v>
      </c>
      <c r="G373">
        <f t="shared" si="40"/>
        <v>24894308</v>
      </c>
      <c r="H373" s="14"/>
      <c r="I373">
        <f t="shared" si="41"/>
        <v>24894308</v>
      </c>
      <c r="J373" s="11" t="str">
        <f t="shared" si="35"/>
        <v>-</v>
      </c>
    </row>
    <row r="374" spans="1:10">
      <c r="A374" s="8">
        <v>49218</v>
      </c>
      <c r="B374">
        <f>SUMIF(利用履歴!$C$2:$C$48,"="&amp;定額コース支払!A374,利用履歴!$B$2:$B$48)</f>
        <v>0</v>
      </c>
      <c r="C374">
        <f t="shared" si="36"/>
        <v>24894308</v>
      </c>
      <c r="D374" s="9">
        <f t="shared" si="37"/>
        <v>30</v>
      </c>
      <c r="E374" s="12">
        <f t="shared" si="38"/>
        <v>1.084931506849315E-2</v>
      </c>
      <c r="F374">
        <f t="shared" si="39"/>
        <v>270086</v>
      </c>
      <c r="G374">
        <f t="shared" si="40"/>
        <v>25164394</v>
      </c>
      <c r="H374" s="14"/>
      <c r="I374">
        <f t="shared" si="41"/>
        <v>25164394</v>
      </c>
      <c r="J374" s="11" t="str">
        <f t="shared" si="35"/>
        <v>-</v>
      </c>
    </row>
    <row r="375" spans="1:10">
      <c r="A375" s="8">
        <v>49249</v>
      </c>
      <c r="B375">
        <f>SUMIF(利用履歴!$C$2:$C$48,"="&amp;定額コース支払!A375,利用履歴!$B$2:$B$48)</f>
        <v>0</v>
      </c>
      <c r="C375">
        <f t="shared" si="36"/>
        <v>25164394</v>
      </c>
      <c r="D375" s="9">
        <f t="shared" si="37"/>
        <v>31</v>
      </c>
      <c r="E375" s="12">
        <f t="shared" si="38"/>
        <v>1.1210958904109591E-2</v>
      </c>
      <c r="F375">
        <f t="shared" si="39"/>
        <v>282116</v>
      </c>
      <c r="G375">
        <f t="shared" si="40"/>
        <v>25446510</v>
      </c>
      <c r="H375" s="14"/>
      <c r="I375">
        <f t="shared" si="41"/>
        <v>25446510</v>
      </c>
      <c r="J375" s="11" t="str">
        <f t="shared" si="35"/>
        <v>-</v>
      </c>
    </row>
    <row r="376" spans="1:10">
      <c r="A376" s="8">
        <v>49279</v>
      </c>
      <c r="B376">
        <f>SUMIF(利用履歴!$C$2:$C$48,"="&amp;定額コース支払!A376,利用履歴!$B$2:$B$48)</f>
        <v>0</v>
      </c>
      <c r="C376">
        <f t="shared" si="36"/>
        <v>25446510</v>
      </c>
      <c r="D376" s="9">
        <f t="shared" si="37"/>
        <v>30</v>
      </c>
      <c r="E376" s="12">
        <f t="shared" si="38"/>
        <v>1.084931506849315E-2</v>
      </c>
      <c r="F376">
        <f t="shared" si="39"/>
        <v>276077</v>
      </c>
      <c r="G376">
        <f t="shared" si="40"/>
        <v>25722587</v>
      </c>
      <c r="H376" s="14"/>
      <c r="I376">
        <f t="shared" si="41"/>
        <v>25722587</v>
      </c>
      <c r="J376" s="11" t="str">
        <f t="shared" si="35"/>
        <v>-</v>
      </c>
    </row>
    <row r="377" spans="1:10">
      <c r="A377" s="8">
        <v>49310</v>
      </c>
      <c r="B377">
        <f>SUMIF(利用履歴!$C$2:$C$48,"="&amp;定額コース支払!A377,利用履歴!$B$2:$B$48)</f>
        <v>0</v>
      </c>
      <c r="C377">
        <f t="shared" si="36"/>
        <v>25722587</v>
      </c>
      <c r="D377" s="9">
        <f t="shared" si="37"/>
        <v>31</v>
      </c>
      <c r="E377" s="12">
        <f t="shared" si="38"/>
        <v>1.1210958904109591E-2</v>
      </c>
      <c r="F377">
        <f t="shared" si="39"/>
        <v>288374</v>
      </c>
      <c r="G377">
        <f t="shared" si="40"/>
        <v>26010961</v>
      </c>
      <c r="H377" s="14"/>
      <c r="I377">
        <f t="shared" si="41"/>
        <v>26010961</v>
      </c>
      <c r="J377" s="11" t="str">
        <f t="shared" si="35"/>
        <v>-</v>
      </c>
    </row>
    <row r="378" spans="1:10">
      <c r="A378" s="8">
        <v>49341</v>
      </c>
      <c r="B378">
        <f>SUMIF(利用履歴!$C$2:$C$48,"="&amp;定額コース支払!A378,利用履歴!$B$2:$B$48)</f>
        <v>0</v>
      </c>
      <c r="C378">
        <f t="shared" si="36"/>
        <v>26010961</v>
      </c>
      <c r="D378" s="9">
        <f t="shared" si="37"/>
        <v>31</v>
      </c>
      <c r="E378" s="12">
        <f t="shared" si="38"/>
        <v>1.1210958904109591E-2</v>
      </c>
      <c r="F378">
        <f t="shared" si="39"/>
        <v>291607</v>
      </c>
      <c r="G378">
        <f t="shared" si="40"/>
        <v>26302568</v>
      </c>
      <c r="H378" s="14"/>
      <c r="I378">
        <f t="shared" si="41"/>
        <v>26302568</v>
      </c>
      <c r="J378" s="11" t="str">
        <f t="shared" si="35"/>
        <v>-</v>
      </c>
    </row>
    <row r="379" spans="1:10">
      <c r="A379" s="8">
        <v>49369</v>
      </c>
      <c r="B379">
        <f>SUMIF(利用履歴!$C$2:$C$48,"="&amp;定額コース支払!A379,利用履歴!$B$2:$B$48)</f>
        <v>0</v>
      </c>
      <c r="C379">
        <f t="shared" si="36"/>
        <v>26302568</v>
      </c>
      <c r="D379" s="9">
        <f t="shared" si="37"/>
        <v>28</v>
      </c>
      <c r="E379" s="12">
        <f t="shared" si="38"/>
        <v>1.0126027397260274E-2</v>
      </c>
      <c r="F379">
        <f t="shared" si="39"/>
        <v>266340</v>
      </c>
      <c r="G379">
        <f t="shared" si="40"/>
        <v>26568908</v>
      </c>
      <c r="H379" s="14"/>
      <c r="I379">
        <f t="shared" si="41"/>
        <v>26568908</v>
      </c>
      <c r="J379" s="11" t="str">
        <f t="shared" si="35"/>
        <v>-</v>
      </c>
    </row>
    <row r="380" spans="1:10">
      <c r="A380" s="8">
        <v>49400</v>
      </c>
      <c r="B380">
        <f>SUMIF(利用履歴!$C$2:$C$48,"="&amp;定額コース支払!A380,利用履歴!$B$2:$B$48)</f>
        <v>0</v>
      </c>
      <c r="C380">
        <f t="shared" si="36"/>
        <v>26568908</v>
      </c>
      <c r="D380" s="9">
        <f t="shared" si="37"/>
        <v>31</v>
      </c>
      <c r="E380" s="12">
        <f t="shared" si="38"/>
        <v>1.1210958904109591E-2</v>
      </c>
      <c r="F380">
        <f t="shared" si="39"/>
        <v>297862</v>
      </c>
      <c r="G380">
        <f t="shared" si="40"/>
        <v>26866770</v>
      </c>
      <c r="H380" s="14"/>
      <c r="I380">
        <f t="shared" si="41"/>
        <v>26866770</v>
      </c>
      <c r="J380" s="11" t="str">
        <f t="shared" si="35"/>
        <v>-</v>
      </c>
    </row>
    <row r="381" spans="1:10">
      <c r="A381" s="8">
        <v>49430</v>
      </c>
      <c r="B381">
        <f>SUMIF(利用履歴!$C$2:$C$48,"="&amp;定額コース支払!A381,利用履歴!$B$2:$B$48)</f>
        <v>0</v>
      </c>
      <c r="C381">
        <f t="shared" si="36"/>
        <v>26866770</v>
      </c>
      <c r="D381" s="9">
        <f t="shared" si="37"/>
        <v>30</v>
      </c>
      <c r="E381" s="12">
        <f t="shared" si="38"/>
        <v>1.084931506849315E-2</v>
      </c>
      <c r="F381">
        <f t="shared" si="39"/>
        <v>291486</v>
      </c>
      <c r="G381">
        <f t="shared" si="40"/>
        <v>27158256</v>
      </c>
      <c r="H381" s="14"/>
      <c r="I381">
        <f t="shared" si="41"/>
        <v>27158256</v>
      </c>
      <c r="J381" s="11" t="str">
        <f t="shared" si="35"/>
        <v>-</v>
      </c>
    </row>
    <row r="382" spans="1:10">
      <c r="A382" s="8">
        <v>49461</v>
      </c>
      <c r="B382">
        <f>SUMIF(利用履歴!$C$2:$C$48,"="&amp;定額コース支払!A382,利用履歴!$B$2:$B$48)</f>
        <v>0</v>
      </c>
      <c r="C382">
        <f t="shared" si="36"/>
        <v>27158256</v>
      </c>
      <c r="D382" s="9">
        <f t="shared" si="37"/>
        <v>31</v>
      </c>
      <c r="E382" s="12">
        <f t="shared" si="38"/>
        <v>1.1210958904109591E-2</v>
      </c>
      <c r="F382">
        <f t="shared" si="39"/>
        <v>304470</v>
      </c>
      <c r="G382">
        <f t="shared" si="40"/>
        <v>27462726</v>
      </c>
      <c r="H382" s="14"/>
      <c r="I382">
        <f t="shared" si="41"/>
        <v>27462726</v>
      </c>
      <c r="J382" s="11" t="str">
        <f t="shared" si="35"/>
        <v>-</v>
      </c>
    </row>
    <row r="383" spans="1:10">
      <c r="A383" s="8">
        <v>49491</v>
      </c>
      <c r="B383">
        <f>SUMIF(利用履歴!$C$2:$C$48,"="&amp;定額コース支払!A383,利用履歴!$B$2:$B$48)</f>
        <v>0</v>
      </c>
      <c r="C383">
        <f t="shared" si="36"/>
        <v>27462726</v>
      </c>
      <c r="D383" s="9">
        <f t="shared" si="37"/>
        <v>30</v>
      </c>
      <c r="E383" s="12">
        <f t="shared" si="38"/>
        <v>1.084931506849315E-2</v>
      </c>
      <c r="F383">
        <f t="shared" si="39"/>
        <v>297951</v>
      </c>
      <c r="G383">
        <f t="shared" si="40"/>
        <v>27760677</v>
      </c>
      <c r="H383" s="14"/>
      <c r="I383">
        <f t="shared" si="41"/>
        <v>27760677</v>
      </c>
      <c r="J383" s="11" t="str">
        <f t="shared" si="35"/>
        <v>-</v>
      </c>
    </row>
    <row r="384" spans="1:10">
      <c r="A384" s="8">
        <v>49522</v>
      </c>
      <c r="B384">
        <f>SUMIF(利用履歴!$C$2:$C$48,"="&amp;定額コース支払!A384,利用履歴!$B$2:$B$48)</f>
        <v>0</v>
      </c>
      <c r="C384">
        <f t="shared" si="36"/>
        <v>27760677</v>
      </c>
      <c r="D384" s="9">
        <f t="shared" si="37"/>
        <v>31</v>
      </c>
      <c r="E384" s="12">
        <f t="shared" si="38"/>
        <v>1.1210958904109591E-2</v>
      </c>
      <c r="F384">
        <f t="shared" si="39"/>
        <v>311223</v>
      </c>
      <c r="G384">
        <f t="shared" si="40"/>
        <v>28071900</v>
      </c>
      <c r="H384" s="14"/>
      <c r="I384">
        <f t="shared" si="41"/>
        <v>28071900</v>
      </c>
      <c r="J384" s="11" t="str">
        <f t="shared" si="35"/>
        <v>-</v>
      </c>
    </row>
    <row r="385" spans="1:10">
      <c r="A385" s="8">
        <v>49553</v>
      </c>
      <c r="B385">
        <f>SUMIF(利用履歴!$C$2:$C$48,"="&amp;定額コース支払!A385,利用履歴!$B$2:$B$48)</f>
        <v>0</v>
      </c>
      <c r="C385">
        <f t="shared" si="36"/>
        <v>28071900</v>
      </c>
      <c r="D385" s="9">
        <f t="shared" si="37"/>
        <v>31</v>
      </c>
      <c r="E385" s="12">
        <f t="shared" si="38"/>
        <v>1.1210958904109591E-2</v>
      </c>
      <c r="F385">
        <f t="shared" si="39"/>
        <v>314712</v>
      </c>
      <c r="G385">
        <f t="shared" si="40"/>
        <v>28386612</v>
      </c>
      <c r="H385" s="14"/>
      <c r="I385">
        <f t="shared" si="41"/>
        <v>28386612</v>
      </c>
      <c r="J385" s="11" t="str">
        <f t="shared" si="35"/>
        <v>-</v>
      </c>
    </row>
    <row r="386" spans="1:10">
      <c r="A386" s="8">
        <v>49583</v>
      </c>
      <c r="B386">
        <f>SUMIF(利用履歴!$C$2:$C$48,"="&amp;定額コース支払!A386,利用履歴!$B$2:$B$48)</f>
        <v>0</v>
      </c>
      <c r="C386">
        <f t="shared" si="36"/>
        <v>28386612</v>
      </c>
      <c r="D386" s="9">
        <f t="shared" si="37"/>
        <v>30</v>
      </c>
      <c r="E386" s="12">
        <f t="shared" si="38"/>
        <v>1.084931506849315E-2</v>
      </c>
      <c r="F386">
        <f t="shared" si="39"/>
        <v>307975</v>
      </c>
      <c r="G386">
        <f t="shared" si="40"/>
        <v>28694587</v>
      </c>
      <c r="H386" s="14"/>
      <c r="I386">
        <f t="shared" si="41"/>
        <v>28694587</v>
      </c>
      <c r="J386" s="11" t="str">
        <f t="shared" si="35"/>
        <v>-</v>
      </c>
    </row>
    <row r="387" spans="1:10">
      <c r="A387" s="8">
        <v>49614</v>
      </c>
      <c r="B387">
        <f>SUMIF(利用履歴!$C$2:$C$48,"="&amp;定額コース支払!A387,利用履歴!$B$2:$B$48)</f>
        <v>0</v>
      </c>
      <c r="C387">
        <f t="shared" si="36"/>
        <v>28694587</v>
      </c>
      <c r="D387" s="9">
        <f t="shared" si="37"/>
        <v>31</v>
      </c>
      <c r="E387" s="12">
        <f t="shared" si="38"/>
        <v>1.1210958904109591E-2</v>
      </c>
      <c r="F387">
        <f t="shared" si="39"/>
        <v>321693</v>
      </c>
      <c r="G387">
        <f t="shared" si="40"/>
        <v>29016280</v>
      </c>
      <c r="H387" s="14"/>
      <c r="I387">
        <f t="shared" si="41"/>
        <v>29016280</v>
      </c>
      <c r="J387" s="11" t="str">
        <f t="shared" si="35"/>
        <v>-</v>
      </c>
    </row>
    <row r="388" spans="1:10">
      <c r="A388" s="8">
        <v>49644</v>
      </c>
      <c r="B388">
        <f>SUMIF(利用履歴!$C$2:$C$48,"="&amp;定額コース支払!A388,利用履歴!$B$2:$B$48)</f>
        <v>0</v>
      </c>
      <c r="C388">
        <f t="shared" si="36"/>
        <v>29016280</v>
      </c>
      <c r="D388" s="9">
        <f t="shared" si="37"/>
        <v>30</v>
      </c>
      <c r="E388" s="12">
        <f t="shared" si="38"/>
        <v>1.084931506849315E-2</v>
      </c>
      <c r="F388">
        <f t="shared" si="39"/>
        <v>314806</v>
      </c>
      <c r="G388">
        <f t="shared" si="40"/>
        <v>29331086</v>
      </c>
      <c r="H388" s="14"/>
      <c r="I388">
        <f t="shared" si="41"/>
        <v>29331086</v>
      </c>
      <c r="J388" s="11" t="str">
        <f t="shared" si="35"/>
        <v>-</v>
      </c>
    </row>
    <row r="389" spans="1:10">
      <c r="A389" s="8">
        <v>49675</v>
      </c>
      <c r="B389">
        <f>SUMIF(利用履歴!$C$2:$C$48,"="&amp;定額コース支払!A389,利用履歴!$B$2:$B$48)</f>
        <v>0</v>
      </c>
      <c r="C389">
        <f t="shared" si="36"/>
        <v>29331086</v>
      </c>
      <c r="D389" s="9">
        <f t="shared" si="37"/>
        <v>31</v>
      </c>
      <c r="E389" s="12">
        <f t="shared" si="38"/>
        <v>1.1210958904109591E-2</v>
      </c>
      <c r="F389">
        <f t="shared" si="39"/>
        <v>328829</v>
      </c>
      <c r="G389">
        <f t="shared" si="40"/>
        <v>29659915</v>
      </c>
      <c r="H389" s="14"/>
      <c r="I389">
        <f t="shared" si="41"/>
        <v>29659915</v>
      </c>
      <c r="J389" s="11" t="str">
        <f t="shared" si="35"/>
        <v>-</v>
      </c>
    </row>
    <row r="390" spans="1:10">
      <c r="A390" s="8">
        <v>49706</v>
      </c>
      <c r="B390">
        <f>SUMIF(利用履歴!$C$2:$C$48,"="&amp;定額コース支払!A390,利用履歴!$B$2:$B$48)</f>
        <v>0</v>
      </c>
      <c r="C390">
        <f t="shared" si="36"/>
        <v>29659915</v>
      </c>
      <c r="D390" s="9">
        <f t="shared" si="37"/>
        <v>31</v>
      </c>
      <c r="E390" s="12">
        <f t="shared" si="38"/>
        <v>1.1210958904109591E-2</v>
      </c>
      <c r="F390">
        <f t="shared" si="39"/>
        <v>332516</v>
      </c>
      <c r="G390">
        <f t="shared" si="40"/>
        <v>29992431</v>
      </c>
      <c r="H390" s="14"/>
      <c r="I390">
        <f t="shared" si="41"/>
        <v>29992431</v>
      </c>
      <c r="J390" s="11" t="str">
        <f t="shared" ref="J390:J453" si="42">IF(H390=0,"-",F390/H390)</f>
        <v>-</v>
      </c>
    </row>
    <row r="391" spans="1:10">
      <c r="A391" s="8">
        <v>49735</v>
      </c>
      <c r="B391">
        <f>SUMIF(利用履歴!$C$2:$C$48,"="&amp;定額コース支払!A391,利用履歴!$B$2:$B$48)</f>
        <v>0</v>
      </c>
      <c r="C391">
        <f t="shared" ref="C391:C454" si="43">B390+I390</f>
        <v>29992431</v>
      </c>
      <c r="D391" s="9">
        <f t="shared" ref="D391:D454" si="44">A391-A390</f>
        <v>29</v>
      </c>
      <c r="E391" s="12">
        <f t="shared" ref="E391:E454" si="45">$B$1*D391/365</f>
        <v>1.0487671232876713E-2</v>
      </c>
      <c r="F391">
        <f t="shared" ref="F391:F454" si="46">INT(E391*C391)</f>
        <v>314550</v>
      </c>
      <c r="G391">
        <f t="shared" ref="G391:G454" si="47">F391+C391</f>
        <v>30306981</v>
      </c>
      <c r="H391" s="14"/>
      <c r="I391">
        <f t="shared" ref="I391:I454" si="48">G391-H391</f>
        <v>30306981</v>
      </c>
      <c r="J391" s="11" t="str">
        <f t="shared" si="42"/>
        <v>-</v>
      </c>
    </row>
    <row r="392" spans="1:10">
      <c r="A392" s="8">
        <v>49766</v>
      </c>
      <c r="B392">
        <f>SUMIF(利用履歴!$C$2:$C$48,"="&amp;定額コース支払!A392,利用履歴!$B$2:$B$48)</f>
        <v>0</v>
      </c>
      <c r="C392">
        <f t="shared" si="43"/>
        <v>30306981</v>
      </c>
      <c r="D392" s="9">
        <f t="shared" si="44"/>
        <v>31</v>
      </c>
      <c r="E392" s="12">
        <f t="shared" si="45"/>
        <v>1.1210958904109591E-2</v>
      </c>
      <c r="F392">
        <f t="shared" si="46"/>
        <v>339770</v>
      </c>
      <c r="G392">
        <f t="shared" si="47"/>
        <v>30646751</v>
      </c>
      <c r="H392" s="14"/>
      <c r="I392">
        <f t="shared" si="48"/>
        <v>30646751</v>
      </c>
      <c r="J392" s="11" t="str">
        <f t="shared" si="42"/>
        <v>-</v>
      </c>
    </row>
    <row r="393" spans="1:10">
      <c r="A393" s="8">
        <v>49796</v>
      </c>
      <c r="B393">
        <f>SUMIF(利用履歴!$C$2:$C$48,"="&amp;定額コース支払!A393,利用履歴!$B$2:$B$48)</f>
        <v>0</v>
      </c>
      <c r="C393">
        <f t="shared" si="43"/>
        <v>30646751</v>
      </c>
      <c r="D393" s="9">
        <f t="shared" si="44"/>
        <v>30</v>
      </c>
      <c r="E393" s="12">
        <f t="shared" si="45"/>
        <v>1.084931506849315E-2</v>
      </c>
      <c r="F393">
        <f t="shared" si="46"/>
        <v>332496</v>
      </c>
      <c r="G393">
        <f t="shared" si="47"/>
        <v>30979247</v>
      </c>
      <c r="H393" s="14"/>
      <c r="I393">
        <f t="shared" si="48"/>
        <v>30979247</v>
      </c>
      <c r="J393" s="11" t="str">
        <f t="shared" si="42"/>
        <v>-</v>
      </c>
    </row>
    <row r="394" spans="1:10">
      <c r="A394" s="8">
        <v>49827</v>
      </c>
      <c r="B394">
        <f>SUMIF(利用履歴!$C$2:$C$48,"="&amp;定額コース支払!A394,利用履歴!$B$2:$B$48)</f>
        <v>0</v>
      </c>
      <c r="C394">
        <f t="shared" si="43"/>
        <v>30979247</v>
      </c>
      <c r="D394" s="9">
        <f t="shared" si="44"/>
        <v>31</v>
      </c>
      <c r="E394" s="12">
        <f t="shared" si="45"/>
        <v>1.1210958904109591E-2</v>
      </c>
      <c r="F394">
        <f t="shared" si="46"/>
        <v>347307</v>
      </c>
      <c r="G394">
        <f t="shared" si="47"/>
        <v>31326554</v>
      </c>
      <c r="H394" s="14"/>
      <c r="I394">
        <f t="shared" si="48"/>
        <v>31326554</v>
      </c>
      <c r="J394" s="11" t="str">
        <f t="shared" si="42"/>
        <v>-</v>
      </c>
    </row>
    <row r="395" spans="1:10">
      <c r="A395" s="8">
        <v>49857</v>
      </c>
      <c r="B395">
        <f>SUMIF(利用履歴!$C$2:$C$48,"="&amp;定額コース支払!A395,利用履歴!$B$2:$B$48)</f>
        <v>0</v>
      </c>
      <c r="C395">
        <f t="shared" si="43"/>
        <v>31326554</v>
      </c>
      <c r="D395" s="9">
        <f t="shared" si="44"/>
        <v>30</v>
      </c>
      <c r="E395" s="12">
        <f t="shared" si="45"/>
        <v>1.084931506849315E-2</v>
      </c>
      <c r="F395">
        <f t="shared" si="46"/>
        <v>339871</v>
      </c>
      <c r="G395">
        <f t="shared" si="47"/>
        <v>31666425</v>
      </c>
      <c r="H395" s="14"/>
      <c r="I395">
        <f t="shared" si="48"/>
        <v>31666425</v>
      </c>
      <c r="J395" s="11" t="str">
        <f t="shared" si="42"/>
        <v>-</v>
      </c>
    </row>
    <row r="396" spans="1:10">
      <c r="A396" s="8">
        <v>49888</v>
      </c>
      <c r="B396">
        <f>SUMIF(利用履歴!$C$2:$C$48,"="&amp;定額コース支払!A396,利用履歴!$B$2:$B$48)</f>
        <v>0</v>
      </c>
      <c r="C396">
        <f t="shared" si="43"/>
        <v>31666425</v>
      </c>
      <c r="D396" s="9">
        <f t="shared" si="44"/>
        <v>31</v>
      </c>
      <c r="E396" s="12">
        <f t="shared" si="45"/>
        <v>1.1210958904109591E-2</v>
      </c>
      <c r="F396">
        <f t="shared" si="46"/>
        <v>355010</v>
      </c>
      <c r="G396">
        <f t="shared" si="47"/>
        <v>32021435</v>
      </c>
      <c r="H396" s="14"/>
      <c r="I396">
        <f t="shared" si="48"/>
        <v>32021435</v>
      </c>
      <c r="J396" s="11" t="str">
        <f t="shared" si="42"/>
        <v>-</v>
      </c>
    </row>
    <row r="397" spans="1:10">
      <c r="A397" s="8">
        <v>49919</v>
      </c>
      <c r="B397">
        <f>SUMIF(利用履歴!$C$2:$C$48,"="&amp;定額コース支払!A397,利用履歴!$B$2:$B$48)</f>
        <v>0</v>
      </c>
      <c r="C397">
        <f t="shared" si="43"/>
        <v>32021435</v>
      </c>
      <c r="D397" s="9">
        <f t="shared" si="44"/>
        <v>31</v>
      </c>
      <c r="E397" s="12">
        <f t="shared" si="45"/>
        <v>1.1210958904109591E-2</v>
      </c>
      <c r="F397">
        <f t="shared" si="46"/>
        <v>358990</v>
      </c>
      <c r="G397">
        <f t="shared" si="47"/>
        <v>32380425</v>
      </c>
      <c r="H397" s="14"/>
      <c r="I397">
        <f t="shared" si="48"/>
        <v>32380425</v>
      </c>
      <c r="J397" s="11" t="str">
        <f t="shared" si="42"/>
        <v>-</v>
      </c>
    </row>
    <row r="398" spans="1:10">
      <c r="A398" s="8">
        <v>49949</v>
      </c>
      <c r="B398">
        <f>SUMIF(利用履歴!$C$2:$C$48,"="&amp;定額コース支払!A398,利用履歴!$B$2:$B$48)</f>
        <v>0</v>
      </c>
      <c r="C398">
        <f t="shared" si="43"/>
        <v>32380425</v>
      </c>
      <c r="D398" s="9">
        <f t="shared" si="44"/>
        <v>30</v>
      </c>
      <c r="E398" s="12">
        <f t="shared" si="45"/>
        <v>1.084931506849315E-2</v>
      </c>
      <c r="F398">
        <f t="shared" si="46"/>
        <v>351305</v>
      </c>
      <c r="G398">
        <f t="shared" si="47"/>
        <v>32731730</v>
      </c>
      <c r="H398" s="14"/>
      <c r="I398">
        <f t="shared" si="48"/>
        <v>32731730</v>
      </c>
      <c r="J398" s="11" t="str">
        <f t="shared" si="42"/>
        <v>-</v>
      </c>
    </row>
    <row r="399" spans="1:10">
      <c r="A399" s="8">
        <v>49980</v>
      </c>
      <c r="B399">
        <f>SUMIF(利用履歴!$C$2:$C$48,"="&amp;定額コース支払!A399,利用履歴!$B$2:$B$48)</f>
        <v>0</v>
      </c>
      <c r="C399">
        <f t="shared" si="43"/>
        <v>32731730</v>
      </c>
      <c r="D399" s="9">
        <f t="shared" si="44"/>
        <v>31</v>
      </c>
      <c r="E399" s="12">
        <f t="shared" si="45"/>
        <v>1.1210958904109591E-2</v>
      </c>
      <c r="F399">
        <f t="shared" si="46"/>
        <v>366954</v>
      </c>
      <c r="G399">
        <f t="shared" si="47"/>
        <v>33098684</v>
      </c>
      <c r="H399" s="14"/>
      <c r="I399">
        <f t="shared" si="48"/>
        <v>33098684</v>
      </c>
      <c r="J399" s="11" t="str">
        <f t="shared" si="42"/>
        <v>-</v>
      </c>
    </row>
    <row r="400" spans="1:10">
      <c r="A400" s="8">
        <v>50010</v>
      </c>
      <c r="B400">
        <f>SUMIF(利用履歴!$C$2:$C$48,"="&amp;定額コース支払!A400,利用履歴!$B$2:$B$48)</f>
        <v>0</v>
      </c>
      <c r="C400">
        <f t="shared" si="43"/>
        <v>33098684</v>
      </c>
      <c r="D400" s="9">
        <f t="shared" si="44"/>
        <v>30</v>
      </c>
      <c r="E400" s="12">
        <f t="shared" si="45"/>
        <v>1.084931506849315E-2</v>
      </c>
      <c r="F400">
        <f t="shared" si="46"/>
        <v>359098</v>
      </c>
      <c r="G400">
        <f t="shared" si="47"/>
        <v>33457782</v>
      </c>
      <c r="H400" s="14"/>
      <c r="I400">
        <f t="shared" si="48"/>
        <v>33457782</v>
      </c>
      <c r="J400" s="11" t="str">
        <f t="shared" si="42"/>
        <v>-</v>
      </c>
    </row>
    <row r="401" spans="1:10">
      <c r="A401" s="8">
        <v>50041</v>
      </c>
      <c r="B401">
        <f>SUMIF(利用履歴!$C$2:$C$48,"="&amp;定額コース支払!A401,利用履歴!$B$2:$B$48)</f>
        <v>0</v>
      </c>
      <c r="C401">
        <f t="shared" si="43"/>
        <v>33457782</v>
      </c>
      <c r="D401" s="9">
        <f t="shared" si="44"/>
        <v>31</v>
      </c>
      <c r="E401" s="12">
        <f t="shared" si="45"/>
        <v>1.1210958904109591E-2</v>
      </c>
      <c r="F401">
        <f t="shared" si="46"/>
        <v>375093</v>
      </c>
      <c r="G401">
        <f t="shared" si="47"/>
        <v>33832875</v>
      </c>
      <c r="H401" s="14"/>
      <c r="I401">
        <f t="shared" si="48"/>
        <v>33832875</v>
      </c>
      <c r="J401" s="11" t="str">
        <f t="shared" si="42"/>
        <v>-</v>
      </c>
    </row>
    <row r="402" spans="1:10">
      <c r="A402" s="8">
        <v>50072</v>
      </c>
      <c r="B402">
        <f>SUMIF(利用履歴!$C$2:$C$48,"="&amp;定額コース支払!A402,利用履歴!$B$2:$B$48)</f>
        <v>0</v>
      </c>
      <c r="C402">
        <f t="shared" si="43"/>
        <v>33832875</v>
      </c>
      <c r="D402" s="9">
        <f t="shared" si="44"/>
        <v>31</v>
      </c>
      <c r="E402" s="12">
        <f t="shared" si="45"/>
        <v>1.1210958904109591E-2</v>
      </c>
      <c r="F402">
        <f t="shared" si="46"/>
        <v>379298</v>
      </c>
      <c r="G402">
        <f t="shared" si="47"/>
        <v>34212173</v>
      </c>
      <c r="H402" s="14"/>
      <c r="I402">
        <f t="shared" si="48"/>
        <v>34212173</v>
      </c>
      <c r="J402" s="11" t="str">
        <f t="shared" si="42"/>
        <v>-</v>
      </c>
    </row>
    <row r="403" spans="1:10">
      <c r="A403" s="8">
        <v>50100</v>
      </c>
      <c r="B403">
        <f>SUMIF(利用履歴!$C$2:$C$48,"="&amp;定額コース支払!A403,利用履歴!$B$2:$B$48)</f>
        <v>0</v>
      </c>
      <c r="C403">
        <f t="shared" si="43"/>
        <v>34212173</v>
      </c>
      <c r="D403" s="9">
        <f t="shared" si="44"/>
        <v>28</v>
      </c>
      <c r="E403" s="12">
        <f t="shared" si="45"/>
        <v>1.0126027397260274E-2</v>
      </c>
      <c r="F403">
        <f t="shared" si="46"/>
        <v>346433</v>
      </c>
      <c r="G403">
        <f t="shared" si="47"/>
        <v>34558606</v>
      </c>
      <c r="H403" s="14"/>
      <c r="I403">
        <f t="shared" si="48"/>
        <v>34558606</v>
      </c>
      <c r="J403" s="11" t="str">
        <f t="shared" si="42"/>
        <v>-</v>
      </c>
    </row>
    <row r="404" spans="1:10">
      <c r="A404" s="8">
        <v>50131</v>
      </c>
      <c r="B404">
        <f>SUMIF(利用履歴!$C$2:$C$48,"="&amp;定額コース支払!A404,利用履歴!$B$2:$B$48)</f>
        <v>0</v>
      </c>
      <c r="C404">
        <f t="shared" si="43"/>
        <v>34558606</v>
      </c>
      <c r="D404" s="9">
        <f t="shared" si="44"/>
        <v>31</v>
      </c>
      <c r="E404" s="12">
        <f t="shared" si="45"/>
        <v>1.1210958904109591E-2</v>
      </c>
      <c r="F404">
        <f t="shared" si="46"/>
        <v>387435</v>
      </c>
      <c r="G404">
        <f t="shared" si="47"/>
        <v>34946041</v>
      </c>
      <c r="H404" s="14"/>
      <c r="I404">
        <f t="shared" si="48"/>
        <v>34946041</v>
      </c>
      <c r="J404" s="11" t="str">
        <f t="shared" si="42"/>
        <v>-</v>
      </c>
    </row>
    <row r="405" spans="1:10">
      <c r="A405" s="8">
        <v>50161</v>
      </c>
      <c r="B405">
        <f>SUMIF(利用履歴!$C$2:$C$48,"="&amp;定額コース支払!A405,利用履歴!$B$2:$B$48)</f>
        <v>0</v>
      </c>
      <c r="C405">
        <f t="shared" si="43"/>
        <v>34946041</v>
      </c>
      <c r="D405" s="9">
        <f t="shared" si="44"/>
        <v>30</v>
      </c>
      <c r="E405" s="12">
        <f t="shared" si="45"/>
        <v>1.084931506849315E-2</v>
      </c>
      <c r="F405">
        <f t="shared" si="46"/>
        <v>379140</v>
      </c>
      <c r="G405">
        <f t="shared" si="47"/>
        <v>35325181</v>
      </c>
      <c r="H405" s="14"/>
      <c r="I405">
        <f t="shared" si="48"/>
        <v>35325181</v>
      </c>
      <c r="J405" s="11" t="str">
        <f t="shared" si="42"/>
        <v>-</v>
      </c>
    </row>
    <row r="406" spans="1:10">
      <c r="A406" s="8">
        <v>50192</v>
      </c>
      <c r="B406">
        <f>SUMIF(利用履歴!$C$2:$C$48,"="&amp;定額コース支払!A406,利用履歴!$B$2:$B$48)</f>
        <v>0</v>
      </c>
      <c r="C406">
        <f t="shared" si="43"/>
        <v>35325181</v>
      </c>
      <c r="D406" s="9">
        <f t="shared" si="44"/>
        <v>31</v>
      </c>
      <c r="E406" s="12">
        <f t="shared" si="45"/>
        <v>1.1210958904109591E-2</v>
      </c>
      <c r="F406">
        <f t="shared" si="46"/>
        <v>396029</v>
      </c>
      <c r="G406">
        <f t="shared" si="47"/>
        <v>35721210</v>
      </c>
      <c r="H406" s="14"/>
      <c r="I406">
        <f t="shared" si="48"/>
        <v>35721210</v>
      </c>
      <c r="J406" s="11" t="str">
        <f t="shared" si="42"/>
        <v>-</v>
      </c>
    </row>
    <row r="407" spans="1:10">
      <c r="A407" s="8">
        <v>50222</v>
      </c>
      <c r="B407">
        <f>SUMIF(利用履歴!$C$2:$C$48,"="&amp;定額コース支払!A407,利用履歴!$B$2:$B$48)</f>
        <v>0</v>
      </c>
      <c r="C407">
        <f t="shared" si="43"/>
        <v>35721210</v>
      </c>
      <c r="D407" s="9">
        <f t="shared" si="44"/>
        <v>30</v>
      </c>
      <c r="E407" s="12">
        <f t="shared" si="45"/>
        <v>1.084931506849315E-2</v>
      </c>
      <c r="F407">
        <f t="shared" si="46"/>
        <v>387550</v>
      </c>
      <c r="G407">
        <f t="shared" si="47"/>
        <v>36108760</v>
      </c>
      <c r="H407" s="14"/>
      <c r="I407">
        <f t="shared" si="48"/>
        <v>36108760</v>
      </c>
      <c r="J407" s="11" t="str">
        <f t="shared" si="42"/>
        <v>-</v>
      </c>
    </row>
    <row r="408" spans="1:10">
      <c r="A408" s="8">
        <v>50253</v>
      </c>
      <c r="B408">
        <f>SUMIF(利用履歴!$C$2:$C$48,"="&amp;定額コース支払!A408,利用履歴!$B$2:$B$48)</f>
        <v>0</v>
      </c>
      <c r="C408">
        <f t="shared" si="43"/>
        <v>36108760</v>
      </c>
      <c r="D408" s="9">
        <f t="shared" si="44"/>
        <v>31</v>
      </c>
      <c r="E408" s="12">
        <f t="shared" si="45"/>
        <v>1.1210958904109591E-2</v>
      </c>
      <c r="F408">
        <f t="shared" si="46"/>
        <v>404813</v>
      </c>
      <c r="G408">
        <f t="shared" si="47"/>
        <v>36513573</v>
      </c>
      <c r="H408" s="14"/>
      <c r="I408">
        <f t="shared" si="48"/>
        <v>36513573</v>
      </c>
      <c r="J408" s="11" t="str">
        <f t="shared" si="42"/>
        <v>-</v>
      </c>
    </row>
    <row r="409" spans="1:10">
      <c r="A409" s="8">
        <v>50284</v>
      </c>
      <c r="B409">
        <f>SUMIF(利用履歴!$C$2:$C$48,"="&amp;定額コース支払!A409,利用履歴!$B$2:$B$48)</f>
        <v>0</v>
      </c>
      <c r="C409">
        <f t="shared" si="43"/>
        <v>36513573</v>
      </c>
      <c r="D409" s="9">
        <f t="shared" si="44"/>
        <v>31</v>
      </c>
      <c r="E409" s="12">
        <f t="shared" si="45"/>
        <v>1.1210958904109591E-2</v>
      </c>
      <c r="F409">
        <f t="shared" si="46"/>
        <v>409352</v>
      </c>
      <c r="G409">
        <f t="shared" si="47"/>
        <v>36922925</v>
      </c>
      <c r="H409" s="14"/>
      <c r="I409">
        <f t="shared" si="48"/>
        <v>36922925</v>
      </c>
      <c r="J409" s="11" t="str">
        <f t="shared" si="42"/>
        <v>-</v>
      </c>
    </row>
    <row r="410" spans="1:10">
      <c r="A410" s="8">
        <v>50314</v>
      </c>
      <c r="B410">
        <f>SUMIF(利用履歴!$C$2:$C$48,"="&amp;定額コース支払!A410,利用履歴!$B$2:$B$48)</f>
        <v>0</v>
      </c>
      <c r="C410">
        <f t="shared" si="43"/>
        <v>36922925</v>
      </c>
      <c r="D410" s="9">
        <f t="shared" si="44"/>
        <v>30</v>
      </c>
      <c r="E410" s="12">
        <f t="shared" si="45"/>
        <v>1.084931506849315E-2</v>
      </c>
      <c r="F410">
        <f t="shared" si="46"/>
        <v>400588</v>
      </c>
      <c r="G410">
        <f t="shared" si="47"/>
        <v>37323513</v>
      </c>
      <c r="H410" s="14"/>
      <c r="I410">
        <f t="shared" si="48"/>
        <v>37323513</v>
      </c>
      <c r="J410" s="11" t="str">
        <f t="shared" si="42"/>
        <v>-</v>
      </c>
    </row>
    <row r="411" spans="1:10">
      <c r="A411" s="8">
        <v>50345</v>
      </c>
      <c r="B411">
        <f>SUMIF(利用履歴!$C$2:$C$48,"="&amp;定額コース支払!A411,利用履歴!$B$2:$B$48)</f>
        <v>0</v>
      </c>
      <c r="C411">
        <f t="shared" si="43"/>
        <v>37323513</v>
      </c>
      <c r="D411" s="9">
        <f t="shared" si="44"/>
        <v>31</v>
      </c>
      <c r="E411" s="12">
        <f t="shared" si="45"/>
        <v>1.1210958904109591E-2</v>
      </c>
      <c r="F411">
        <f t="shared" si="46"/>
        <v>418432</v>
      </c>
      <c r="G411">
        <f t="shared" si="47"/>
        <v>37741945</v>
      </c>
      <c r="H411" s="14"/>
      <c r="I411">
        <f t="shared" si="48"/>
        <v>37741945</v>
      </c>
      <c r="J411" s="11" t="str">
        <f t="shared" si="42"/>
        <v>-</v>
      </c>
    </row>
    <row r="412" spans="1:10">
      <c r="A412" s="8">
        <v>50375</v>
      </c>
      <c r="B412">
        <f>SUMIF(利用履歴!$C$2:$C$48,"="&amp;定額コース支払!A412,利用履歴!$B$2:$B$48)</f>
        <v>0</v>
      </c>
      <c r="C412">
        <f t="shared" si="43"/>
        <v>37741945</v>
      </c>
      <c r="D412" s="9">
        <f t="shared" si="44"/>
        <v>30</v>
      </c>
      <c r="E412" s="12">
        <f t="shared" si="45"/>
        <v>1.084931506849315E-2</v>
      </c>
      <c r="F412">
        <f t="shared" si="46"/>
        <v>409474</v>
      </c>
      <c r="G412">
        <f t="shared" si="47"/>
        <v>38151419</v>
      </c>
      <c r="H412" s="14"/>
      <c r="I412">
        <f t="shared" si="48"/>
        <v>38151419</v>
      </c>
      <c r="J412" s="11" t="str">
        <f t="shared" si="42"/>
        <v>-</v>
      </c>
    </row>
    <row r="413" spans="1:10">
      <c r="A413" s="8">
        <v>50406</v>
      </c>
      <c r="B413">
        <f>SUMIF(利用履歴!$C$2:$C$48,"="&amp;定額コース支払!A413,利用履歴!$B$2:$B$48)</f>
        <v>0</v>
      </c>
      <c r="C413">
        <f t="shared" si="43"/>
        <v>38151419</v>
      </c>
      <c r="D413" s="9">
        <f t="shared" si="44"/>
        <v>31</v>
      </c>
      <c r="E413" s="12">
        <f t="shared" si="45"/>
        <v>1.1210958904109591E-2</v>
      </c>
      <c r="F413">
        <f t="shared" si="46"/>
        <v>427713</v>
      </c>
      <c r="G413">
        <f t="shared" si="47"/>
        <v>38579132</v>
      </c>
      <c r="H413" s="14"/>
      <c r="I413">
        <f t="shared" si="48"/>
        <v>38579132</v>
      </c>
      <c r="J413" s="11" t="str">
        <f t="shared" si="42"/>
        <v>-</v>
      </c>
    </row>
    <row r="414" spans="1:10">
      <c r="A414" s="8">
        <v>50437</v>
      </c>
      <c r="B414">
        <f>SUMIF(利用履歴!$C$2:$C$48,"="&amp;定額コース支払!A414,利用履歴!$B$2:$B$48)</f>
        <v>0</v>
      </c>
      <c r="C414">
        <f t="shared" si="43"/>
        <v>38579132</v>
      </c>
      <c r="D414" s="9">
        <f t="shared" si="44"/>
        <v>31</v>
      </c>
      <c r="E414" s="12">
        <f t="shared" si="45"/>
        <v>1.1210958904109591E-2</v>
      </c>
      <c r="F414">
        <f t="shared" si="46"/>
        <v>432509</v>
      </c>
      <c r="G414">
        <f t="shared" si="47"/>
        <v>39011641</v>
      </c>
      <c r="H414" s="14"/>
      <c r="I414">
        <f t="shared" si="48"/>
        <v>39011641</v>
      </c>
      <c r="J414" s="11" t="str">
        <f t="shared" si="42"/>
        <v>-</v>
      </c>
    </row>
    <row r="415" spans="1:10">
      <c r="A415" s="8">
        <v>50465</v>
      </c>
      <c r="B415">
        <f>SUMIF(利用履歴!$C$2:$C$48,"="&amp;定額コース支払!A415,利用履歴!$B$2:$B$48)</f>
        <v>0</v>
      </c>
      <c r="C415">
        <f t="shared" si="43"/>
        <v>39011641</v>
      </c>
      <c r="D415" s="9">
        <f t="shared" si="44"/>
        <v>28</v>
      </c>
      <c r="E415" s="12">
        <f t="shared" si="45"/>
        <v>1.0126027397260274E-2</v>
      </c>
      <c r="F415">
        <f t="shared" si="46"/>
        <v>395032</v>
      </c>
      <c r="G415">
        <f t="shared" si="47"/>
        <v>39406673</v>
      </c>
      <c r="H415" s="14"/>
      <c r="I415">
        <f t="shared" si="48"/>
        <v>39406673</v>
      </c>
      <c r="J415" s="11" t="str">
        <f t="shared" si="42"/>
        <v>-</v>
      </c>
    </row>
    <row r="416" spans="1:10">
      <c r="A416" s="8">
        <v>50496</v>
      </c>
      <c r="B416">
        <f>SUMIF(利用履歴!$C$2:$C$48,"="&amp;定額コース支払!A416,利用履歴!$B$2:$B$48)</f>
        <v>0</v>
      </c>
      <c r="C416">
        <f t="shared" si="43"/>
        <v>39406673</v>
      </c>
      <c r="D416" s="9">
        <f t="shared" si="44"/>
        <v>31</v>
      </c>
      <c r="E416" s="12">
        <f t="shared" si="45"/>
        <v>1.1210958904109591E-2</v>
      </c>
      <c r="F416">
        <f t="shared" si="46"/>
        <v>441786</v>
      </c>
      <c r="G416">
        <f t="shared" si="47"/>
        <v>39848459</v>
      </c>
      <c r="H416" s="14"/>
      <c r="I416">
        <f t="shared" si="48"/>
        <v>39848459</v>
      </c>
      <c r="J416" s="11" t="str">
        <f t="shared" si="42"/>
        <v>-</v>
      </c>
    </row>
    <row r="417" spans="1:10">
      <c r="A417" s="8">
        <v>50526</v>
      </c>
      <c r="B417">
        <f>SUMIF(利用履歴!$C$2:$C$48,"="&amp;定額コース支払!A417,利用履歴!$B$2:$B$48)</f>
        <v>0</v>
      </c>
      <c r="C417">
        <f t="shared" si="43"/>
        <v>39848459</v>
      </c>
      <c r="D417" s="9">
        <f t="shared" si="44"/>
        <v>30</v>
      </c>
      <c r="E417" s="12">
        <f t="shared" si="45"/>
        <v>1.084931506849315E-2</v>
      </c>
      <c r="F417">
        <f t="shared" si="46"/>
        <v>432328</v>
      </c>
      <c r="G417">
        <f t="shared" si="47"/>
        <v>40280787</v>
      </c>
      <c r="H417" s="14"/>
      <c r="I417">
        <f t="shared" si="48"/>
        <v>40280787</v>
      </c>
      <c r="J417" s="11" t="str">
        <f t="shared" si="42"/>
        <v>-</v>
      </c>
    </row>
    <row r="418" spans="1:10">
      <c r="A418" s="8">
        <v>50557</v>
      </c>
      <c r="B418">
        <f>SUMIF(利用履歴!$C$2:$C$48,"="&amp;定額コース支払!A418,利用履歴!$B$2:$B$48)</f>
        <v>0</v>
      </c>
      <c r="C418">
        <f t="shared" si="43"/>
        <v>40280787</v>
      </c>
      <c r="D418" s="9">
        <f t="shared" si="44"/>
        <v>31</v>
      </c>
      <c r="E418" s="12">
        <f t="shared" si="45"/>
        <v>1.1210958904109591E-2</v>
      </c>
      <c r="F418">
        <f t="shared" si="46"/>
        <v>451586</v>
      </c>
      <c r="G418">
        <f t="shared" si="47"/>
        <v>40732373</v>
      </c>
      <c r="H418" s="14"/>
      <c r="I418">
        <f t="shared" si="48"/>
        <v>40732373</v>
      </c>
      <c r="J418" s="11" t="str">
        <f t="shared" si="42"/>
        <v>-</v>
      </c>
    </row>
    <row r="419" spans="1:10">
      <c r="A419" s="8">
        <v>50587</v>
      </c>
      <c r="B419">
        <f>SUMIF(利用履歴!$C$2:$C$48,"="&amp;定額コース支払!A419,利用履歴!$B$2:$B$48)</f>
        <v>0</v>
      </c>
      <c r="C419">
        <f t="shared" si="43"/>
        <v>40732373</v>
      </c>
      <c r="D419" s="9">
        <f t="shared" si="44"/>
        <v>30</v>
      </c>
      <c r="E419" s="12">
        <f t="shared" si="45"/>
        <v>1.084931506849315E-2</v>
      </c>
      <c r="F419">
        <f t="shared" si="46"/>
        <v>441918</v>
      </c>
      <c r="G419">
        <f t="shared" si="47"/>
        <v>41174291</v>
      </c>
      <c r="H419" s="14"/>
      <c r="I419">
        <f t="shared" si="48"/>
        <v>41174291</v>
      </c>
      <c r="J419" s="11" t="str">
        <f t="shared" si="42"/>
        <v>-</v>
      </c>
    </row>
    <row r="420" spans="1:10">
      <c r="A420" s="8">
        <v>50618</v>
      </c>
      <c r="B420">
        <f>SUMIF(利用履歴!$C$2:$C$48,"="&amp;定額コース支払!A420,利用履歴!$B$2:$B$48)</f>
        <v>0</v>
      </c>
      <c r="C420">
        <f t="shared" si="43"/>
        <v>41174291</v>
      </c>
      <c r="D420" s="9">
        <f t="shared" si="44"/>
        <v>31</v>
      </c>
      <c r="E420" s="12">
        <f t="shared" si="45"/>
        <v>1.1210958904109591E-2</v>
      </c>
      <c r="F420">
        <f t="shared" si="46"/>
        <v>461603</v>
      </c>
      <c r="G420">
        <f t="shared" si="47"/>
        <v>41635894</v>
      </c>
      <c r="H420" s="14"/>
      <c r="I420">
        <f t="shared" si="48"/>
        <v>41635894</v>
      </c>
      <c r="J420" s="11" t="str">
        <f t="shared" si="42"/>
        <v>-</v>
      </c>
    </row>
    <row r="421" spans="1:10">
      <c r="A421" s="8">
        <v>50649</v>
      </c>
      <c r="B421">
        <f>SUMIF(利用履歴!$C$2:$C$48,"="&amp;定額コース支払!A421,利用履歴!$B$2:$B$48)</f>
        <v>0</v>
      </c>
      <c r="C421">
        <f t="shared" si="43"/>
        <v>41635894</v>
      </c>
      <c r="D421" s="9">
        <f t="shared" si="44"/>
        <v>31</v>
      </c>
      <c r="E421" s="12">
        <f t="shared" si="45"/>
        <v>1.1210958904109591E-2</v>
      </c>
      <c r="F421">
        <f t="shared" si="46"/>
        <v>466778</v>
      </c>
      <c r="G421">
        <f t="shared" si="47"/>
        <v>42102672</v>
      </c>
      <c r="H421" s="14"/>
      <c r="I421">
        <f t="shared" si="48"/>
        <v>42102672</v>
      </c>
      <c r="J421" s="11" t="str">
        <f t="shared" si="42"/>
        <v>-</v>
      </c>
    </row>
    <row r="422" spans="1:10">
      <c r="A422" s="8">
        <v>50679</v>
      </c>
      <c r="B422">
        <f>SUMIF(利用履歴!$C$2:$C$48,"="&amp;定額コース支払!A422,利用履歴!$B$2:$B$48)</f>
        <v>0</v>
      </c>
      <c r="C422">
        <f t="shared" si="43"/>
        <v>42102672</v>
      </c>
      <c r="D422" s="9">
        <f t="shared" si="44"/>
        <v>30</v>
      </c>
      <c r="E422" s="12">
        <f t="shared" si="45"/>
        <v>1.084931506849315E-2</v>
      </c>
      <c r="F422">
        <f t="shared" si="46"/>
        <v>456785</v>
      </c>
      <c r="G422">
        <f t="shared" si="47"/>
        <v>42559457</v>
      </c>
      <c r="H422" s="14"/>
      <c r="I422">
        <f t="shared" si="48"/>
        <v>42559457</v>
      </c>
      <c r="J422" s="11" t="str">
        <f t="shared" si="42"/>
        <v>-</v>
      </c>
    </row>
    <row r="423" spans="1:10">
      <c r="A423" s="8">
        <v>50710</v>
      </c>
      <c r="B423">
        <f>SUMIF(利用履歴!$C$2:$C$48,"="&amp;定額コース支払!A423,利用履歴!$B$2:$B$48)</f>
        <v>0</v>
      </c>
      <c r="C423">
        <f t="shared" si="43"/>
        <v>42559457</v>
      </c>
      <c r="D423" s="9">
        <f t="shared" si="44"/>
        <v>31</v>
      </c>
      <c r="E423" s="12">
        <f t="shared" si="45"/>
        <v>1.1210958904109591E-2</v>
      </c>
      <c r="F423">
        <f t="shared" si="46"/>
        <v>477132</v>
      </c>
      <c r="G423">
        <f t="shared" si="47"/>
        <v>43036589</v>
      </c>
      <c r="H423" s="14"/>
      <c r="I423">
        <f t="shared" si="48"/>
        <v>43036589</v>
      </c>
      <c r="J423" s="11" t="str">
        <f t="shared" si="42"/>
        <v>-</v>
      </c>
    </row>
    <row r="424" spans="1:10">
      <c r="A424" s="8">
        <v>50740</v>
      </c>
      <c r="B424">
        <f>SUMIF(利用履歴!$C$2:$C$48,"="&amp;定額コース支払!A424,利用履歴!$B$2:$B$48)</f>
        <v>0</v>
      </c>
      <c r="C424">
        <f t="shared" si="43"/>
        <v>43036589</v>
      </c>
      <c r="D424" s="9">
        <f t="shared" si="44"/>
        <v>30</v>
      </c>
      <c r="E424" s="12">
        <f t="shared" si="45"/>
        <v>1.084931506849315E-2</v>
      </c>
      <c r="F424">
        <f t="shared" si="46"/>
        <v>466917</v>
      </c>
      <c r="G424">
        <f t="shared" si="47"/>
        <v>43503506</v>
      </c>
      <c r="H424" s="14"/>
      <c r="I424">
        <f t="shared" si="48"/>
        <v>43503506</v>
      </c>
      <c r="J424" s="11" t="str">
        <f t="shared" si="42"/>
        <v>-</v>
      </c>
    </row>
    <row r="425" spans="1:10">
      <c r="A425" s="8">
        <v>50771</v>
      </c>
      <c r="B425">
        <f>SUMIF(利用履歴!$C$2:$C$48,"="&amp;定額コース支払!A425,利用履歴!$B$2:$B$48)</f>
        <v>0</v>
      </c>
      <c r="C425">
        <f t="shared" si="43"/>
        <v>43503506</v>
      </c>
      <c r="D425" s="9">
        <f t="shared" si="44"/>
        <v>31</v>
      </c>
      <c r="E425" s="12">
        <f t="shared" si="45"/>
        <v>1.1210958904109591E-2</v>
      </c>
      <c r="F425">
        <f t="shared" si="46"/>
        <v>487716</v>
      </c>
      <c r="G425">
        <f t="shared" si="47"/>
        <v>43991222</v>
      </c>
      <c r="H425" s="14"/>
      <c r="I425">
        <f t="shared" si="48"/>
        <v>43991222</v>
      </c>
      <c r="J425" s="11" t="str">
        <f t="shared" si="42"/>
        <v>-</v>
      </c>
    </row>
    <row r="426" spans="1:10">
      <c r="A426" s="8">
        <v>50802</v>
      </c>
      <c r="B426">
        <f>SUMIF(利用履歴!$C$2:$C$48,"="&amp;定額コース支払!A426,利用履歴!$B$2:$B$48)</f>
        <v>0</v>
      </c>
      <c r="C426">
        <f t="shared" si="43"/>
        <v>43991222</v>
      </c>
      <c r="D426" s="9">
        <f t="shared" si="44"/>
        <v>31</v>
      </c>
      <c r="E426" s="12">
        <f t="shared" si="45"/>
        <v>1.1210958904109591E-2</v>
      </c>
      <c r="F426">
        <f t="shared" si="46"/>
        <v>493183</v>
      </c>
      <c r="G426">
        <f t="shared" si="47"/>
        <v>44484405</v>
      </c>
      <c r="H426" s="14"/>
      <c r="I426">
        <f t="shared" si="48"/>
        <v>44484405</v>
      </c>
      <c r="J426" s="11" t="str">
        <f t="shared" si="42"/>
        <v>-</v>
      </c>
    </row>
    <row r="427" spans="1:10">
      <c r="A427" s="8">
        <v>50830</v>
      </c>
      <c r="B427">
        <f>SUMIF(利用履歴!$C$2:$C$48,"="&amp;定額コース支払!A427,利用履歴!$B$2:$B$48)</f>
        <v>0</v>
      </c>
      <c r="C427">
        <f t="shared" si="43"/>
        <v>44484405</v>
      </c>
      <c r="D427" s="9">
        <f t="shared" si="44"/>
        <v>28</v>
      </c>
      <c r="E427" s="12">
        <f t="shared" si="45"/>
        <v>1.0126027397260274E-2</v>
      </c>
      <c r="F427">
        <f t="shared" si="46"/>
        <v>450450</v>
      </c>
      <c r="G427">
        <f t="shared" si="47"/>
        <v>44934855</v>
      </c>
      <c r="H427" s="14"/>
      <c r="I427">
        <f t="shared" si="48"/>
        <v>44934855</v>
      </c>
      <c r="J427" s="11" t="str">
        <f t="shared" si="42"/>
        <v>-</v>
      </c>
    </row>
    <row r="428" spans="1:10">
      <c r="A428" s="8">
        <v>50861</v>
      </c>
      <c r="B428">
        <f>SUMIF(利用履歴!$C$2:$C$48,"="&amp;定額コース支払!A428,利用履歴!$B$2:$B$48)</f>
        <v>0</v>
      </c>
      <c r="C428">
        <f t="shared" si="43"/>
        <v>44934855</v>
      </c>
      <c r="D428" s="9">
        <f t="shared" si="44"/>
        <v>31</v>
      </c>
      <c r="E428" s="12">
        <f t="shared" si="45"/>
        <v>1.1210958904109591E-2</v>
      </c>
      <c r="F428">
        <f t="shared" si="46"/>
        <v>503762</v>
      </c>
      <c r="G428">
        <f t="shared" si="47"/>
        <v>45438617</v>
      </c>
      <c r="H428" s="14"/>
      <c r="I428">
        <f t="shared" si="48"/>
        <v>45438617</v>
      </c>
      <c r="J428" s="11" t="str">
        <f t="shared" si="42"/>
        <v>-</v>
      </c>
    </row>
    <row r="429" spans="1:10">
      <c r="A429" s="8">
        <v>50891</v>
      </c>
      <c r="B429">
        <f>SUMIF(利用履歴!$C$2:$C$48,"="&amp;定額コース支払!A429,利用履歴!$B$2:$B$48)</f>
        <v>0</v>
      </c>
      <c r="C429">
        <f t="shared" si="43"/>
        <v>45438617</v>
      </c>
      <c r="D429" s="9">
        <f t="shared" si="44"/>
        <v>30</v>
      </c>
      <c r="E429" s="12">
        <f t="shared" si="45"/>
        <v>1.084931506849315E-2</v>
      </c>
      <c r="F429">
        <f t="shared" si="46"/>
        <v>492977</v>
      </c>
      <c r="G429">
        <f t="shared" si="47"/>
        <v>45931594</v>
      </c>
      <c r="H429" s="14"/>
      <c r="I429">
        <f t="shared" si="48"/>
        <v>45931594</v>
      </c>
      <c r="J429" s="11" t="str">
        <f t="shared" si="42"/>
        <v>-</v>
      </c>
    </row>
    <row r="430" spans="1:10">
      <c r="A430" s="8">
        <v>50922</v>
      </c>
      <c r="B430">
        <f>SUMIF(利用履歴!$C$2:$C$48,"="&amp;定額コース支払!A430,利用履歴!$B$2:$B$48)</f>
        <v>0</v>
      </c>
      <c r="C430">
        <f t="shared" si="43"/>
        <v>45931594</v>
      </c>
      <c r="D430" s="9">
        <f t="shared" si="44"/>
        <v>31</v>
      </c>
      <c r="E430" s="12">
        <f t="shared" si="45"/>
        <v>1.1210958904109591E-2</v>
      </c>
      <c r="F430">
        <f t="shared" si="46"/>
        <v>514937</v>
      </c>
      <c r="G430">
        <f t="shared" si="47"/>
        <v>46446531</v>
      </c>
      <c r="H430" s="14"/>
      <c r="I430">
        <f t="shared" si="48"/>
        <v>46446531</v>
      </c>
      <c r="J430" s="11" t="str">
        <f t="shared" si="42"/>
        <v>-</v>
      </c>
    </row>
    <row r="431" spans="1:10">
      <c r="A431" s="8">
        <v>50952</v>
      </c>
      <c r="B431">
        <f>SUMIF(利用履歴!$C$2:$C$48,"="&amp;定額コース支払!A431,利用履歴!$B$2:$B$48)</f>
        <v>0</v>
      </c>
      <c r="C431">
        <f t="shared" si="43"/>
        <v>46446531</v>
      </c>
      <c r="D431" s="9">
        <f t="shared" si="44"/>
        <v>30</v>
      </c>
      <c r="E431" s="12">
        <f t="shared" si="45"/>
        <v>1.084931506849315E-2</v>
      </c>
      <c r="F431">
        <f t="shared" si="46"/>
        <v>503913</v>
      </c>
      <c r="G431">
        <f t="shared" si="47"/>
        <v>46950444</v>
      </c>
      <c r="H431" s="14"/>
      <c r="I431">
        <f t="shared" si="48"/>
        <v>46950444</v>
      </c>
      <c r="J431" s="11" t="str">
        <f t="shared" si="42"/>
        <v>-</v>
      </c>
    </row>
    <row r="432" spans="1:10">
      <c r="A432" s="8">
        <v>50983</v>
      </c>
      <c r="B432">
        <f>SUMIF(利用履歴!$C$2:$C$48,"="&amp;定額コース支払!A432,利用履歴!$B$2:$B$48)</f>
        <v>0</v>
      </c>
      <c r="C432">
        <f t="shared" si="43"/>
        <v>46950444</v>
      </c>
      <c r="D432" s="9">
        <f t="shared" si="44"/>
        <v>31</v>
      </c>
      <c r="E432" s="12">
        <f t="shared" si="45"/>
        <v>1.1210958904109591E-2</v>
      </c>
      <c r="F432">
        <f t="shared" si="46"/>
        <v>526359</v>
      </c>
      <c r="G432">
        <f t="shared" si="47"/>
        <v>47476803</v>
      </c>
      <c r="H432" s="14"/>
      <c r="I432">
        <f t="shared" si="48"/>
        <v>47476803</v>
      </c>
      <c r="J432" s="11" t="str">
        <f t="shared" si="42"/>
        <v>-</v>
      </c>
    </row>
    <row r="433" spans="1:10">
      <c r="A433" s="8">
        <v>51014</v>
      </c>
      <c r="B433">
        <f>SUMIF(利用履歴!$C$2:$C$48,"="&amp;定額コース支払!A433,利用履歴!$B$2:$B$48)</f>
        <v>0</v>
      </c>
      <c r="C433">
        <f t="shared" si="43"/>
        <v>47476803</v>
      </c>
      <c r="D433" s="9">
        <f t="shared" si="44"/>
        <v>31</v>
      </c>
      <c r="E433" s="12">
        <f t="shared" si="45"/>
        <v>1.1210958904109591E-2</v>
      </c>
      <c r="F433">
        <f t="shared" si="46"/>
        <v>532260</v>
      </c>
      <c r="G433">
        <f t="shared" si="47"/>
        <v>48009063</v>
      </c>
      <c r="H433" s="14"/>
      <c r="I433">
        <f t="shared" si="48"/>
        <v>48009063</v>
      </c>
      <c r="J433" s="11" t="str">
        <f t="shared" si="42"/>
        <v>-</v>
      </c>
    </row>
    <row r="434" spans="1:10">
      <c r="A434" s="8">
        <v>51044</v>
      </c>
      <c r="B434">
        <f>SUMIF(利用履歴!$C$2:$C$48,"="&amp;定額コース支払!A434,利用履歴!$B$2:$B$48)</f>
        <v>0</v>
      </c>
      <c r="C434">
        <f t="shared" si="43"/>
        <v>48009063</v>
      </c>
      <c r="D434" s="9">
        <f t="shared" si="44"/>
        <v>30</v>
      </c>
      <c r="E434" s="12">
        <f t="shared" si="45"/>
        <v>1.084931506849315E-2</v>
      </c>
      <c r="F434">
        <f t="shared" si="46"/>
        <v>520865</v>
      </c>
      <c r="G434">
        <f t="shared" si="47"/>
        <v>48529928</v>
      </c>
      <c r="H434" s="14"/>
      <c r="I434">
        <f t="shared" si="48"/>
        <v>48529928</v>
      </c>
      <c r="J434" s="11" t="str">
        <f t="shared" si="42"/>
        <v>-</v>
      </c>
    </row>
    <row r="435" spans="1:10">
      <c r="A435" s="8">
        <v>51075</v>
      </c>
      <c r="B435">
        <f>SUMIF(利用履歴!$C$2:$C$48,"="&amp;定額コース支払!A435,利用履歴!$B$2:$B$48)</f>
        <v>0</v>
      </c>
      <c r="C435">
        <f t="shared" si="43"/>
        <v>48529928</v>
      </c>
      <c r="D435" s="9">
        <f t="shared" si="44"/>
        <v>31</v>
      </c>
      <c r="E435" s="12">
        <f t="shared" si="45"/>
        <v>1.1210958904109591E-2</v>
      </c>
      <c r="F435">
        <f t="shared" si="46"/>
        <v>544067</v>
      </c>
      <c r="G435">
        <f t="shared" si="47"/>
        <v>49073995</v>
      </c>
      <c r="H435" s="14"/>
      <c r="I435">
        <f t="shared" si="48"/>
        <v>49073995</v>
      </c>
      <c r="J435" s="11" t="str">
        <f t="shared" si="42"/>
        <v>-</v>
      </c>
    </row>
    <row r="436" spans="1:10">
      <c r="A436" s="8">
        <v>51105</v>
      </c>
      <c r="B436">
        <f>SUMIF(利用履歴!$C$2:$C$48,"="&amp;定額コース支払!A436,利用履歴!$B$2:$B$48)</f>
        <v>0</v>
      </c>
      <c r="C436">
        <f t="shared" si="43"/>
        <v>49073995</v>
      </c>
      <c r="D436" s="9">
        <f t="shared" si="44"/>
        <v>30</v>
      </c>
      <c r="E436" s="12">
        <f t="shared" si="45"/>
        <v>1.084931506849315E-2</v>
      </c>
      <c r="F436">
        <f t="shared" si="46"/>
        <v>532419</v>
      </c>
      <c r="G436">
        <f t="shared" si="47"/>
        <v>49606414</v>
      </c>
      <c r="H436" s="14"/>
      <c r="I436">
        <f t="shared" si="48"/>
        <v>49606414</v>
      </c>
      <c r="J436" s="11" t="str">
        <f t="shared" si="42"/>
        <v>-</v>
      </c>
    </row>
    <row r="437" spans="1:10">
      <c r="A437" s="8">
        <v>51136</v>
      </c>
      <c r="B437">
        <f>SUMIF(利用履歴!$C$2:$C$48,"="&amp;定額コース支払!A437,利用履歴!$B$2:$B$48)</f>
        <v>0</v>
      </c>
      <c r="C437">
        <f t="shared" si="43"/>
        <v>49606414</v>
      </c>
      <c r="D437" s="9">
        <f t="shared" si="44"/>
        <v>31</v>
      </c>
      <c r="E437" s="12">
        <f t="shared" si="45"/>
        <v>1.1210958904109591E-2</v>
      </c>
      <c r="F437">
        <f t="shared" si="46"/>
        <v>556135</v>
      </c>
      <c r="G437">
        <f t="shared" si="47"/>
        <v>50162549</v>
      </c>
      <c r="H437" s="14"/>
      <c r="I437">
        <f t="shared" si="48"/>
        <v>50162549</v>
      </c>
      <c r="J437" s="11" t="str">
        <f t="shared" si="42"/>
        <v>-</v>
      </c>
    </row>
    <row r="438" spans="1:10">
      <c r="A438" s="8">
        <v>51167</v>
      </c>
      <c r="B438">
        <f>SUMIF(利用履歴!$C$2:$C$48,"="&amp;定額コース支払!A438,利用履歴!$B$2:$B$48)</f>
        <v>0</v>
      </c>
      <c r="C438">
        <f t="shared" si="43"/>
        <v>50162549</v>
      </c>
      <c r="D438" s="9">
        <f t="shared" si="44"/>
        <v>31</v>
      </c>
      <c r="E438" s="12">
        <f t="shared" si="45"/>
        <v>1.1210958904109591E-2</v>
      </c>
      <c r="F438">
        <f t="shared" si="46"/>
        <v>562370</v>
      </c>
      <c r="G438">
        <f t="shared" si="47"/>
        <v>50724919</v>
      </c>
      <c r="H438" s="14"/>
      <c r="I438">
        <f t="shared" si="48"/>
        <v>50724919</v>
      </c>
      <c r="J438" s="11" t="str">
        <f t="shared" si="42"/>
        <v>-</v>
      </c>
    </row>
    <row r="439" spans="1:10">
      <c r="A439" s="8">
        <v>51196</v>
      </c>
      <c r="B439">
        <f>SUMIF(利用履歴!$C$2:$C$48,"="&amp;定額コース支払!A439,利用履歴!$B$2:$B$48)</f>
        <v>0</v>
      </c>
      <c r="C439">
        <f t="shared" si="43"/>
        <v>50724919</v>
      </c>
      <c r="D439" s="9">
        <f t="shared" si="44"/>
        <v>29</v>
      </c>
      <c r="E439" s="12">
        <f t="shared" si="45"/>
        <v>1.0487671232876713E-2</v>
      </c>
      <c r="F439">
        <f t="shared" si="46"/>
        <v>531986</v>
      </c>
      <c r="G439">
        <f t="shared" si="47"/>
        <v>51256905</v>
      </c>
      <c r="H439" s="14"/>
      <c r="I439">
        <f t="shared" si="48"/>
        <v>51256905</v>
      </c>
      <c r="J439" s="11" t="str">
        <f t="shared" si="42"/>
        <v>-</v>
      </c>
    </row>
    <row r="440" spans="1:10">
      <c r="A440" s="8">
        <v>51227</v>
      </c>
      <c r="B440">
        <f>SUMIF(利用履歴!$C$2:$C$48,"="&amp;定額コース支払!A440,利用履歴!$B$2:$B$48)</f>
        <v>0</v>
      </c>
      <c r="C440">
        <f t="shared" si="43"/>
        <v>51256905</v>
      </c>
      <c r="D440" s="9">
        <f t="shared" si="44"/>
        <v>31</v>
      </c>
      <c r="E440" s="12">
        <f t="shared" si="45"/>
        <v>1.1210958904109591E-2</v>
      </c>
      <c r="F440">
        <f t="shared" si="46"/>
        <v>574639</v>
      </c>
      <c r="G440">
        <f t="shared" si="47"/>
        <v>51831544</v>
      </c>
      <c r="H440" s="14"/>
      <c r="I440">
        <f t="shared" si="48"/>
        <v>51831544</v>
      </c>
      <c r="J440" s="11" t="str">
        <f t="shared" si="42"/>
        <v>-</v>
      </c>
    </row>
    <row r="441" spans="1:10">
      <c r="A441" s="8">
        <v>51257</v>
      </c>
      <c r="B441">
        <f>SUMIF(利用履歴!$C$2:$C$48,"="&amp;定額コース支払!A441,利用履歴!$B$2:$B$48)</f>
        <v>0</v>
      </c>
      <c r="C441">
        <f t="shared" si="43"/>
        <v>51831544</v>
      </c>
      <c r="D441" s="9">
        <f t="shared" si="44"/>
        <v>30</v>
      </c>
      <c r="E441" s="12">
        <f t="shared" si="45"/>
        <v>1.084931506849315E-2</v>
      </c>
      <c r="F441">
        <f t="shared" si="46"/>
        <v>562336</v>
      </c>
      <c r="G441">
        <f t="shared" si="47"/>
        <v>52393880</v>
      </c>
      <c r="H441" s="14"/>
      <c r="I441">
        <f t="shared" si="48"/>
        <v>52393880</v>
      </c>
      <c r="J441" s="11" t="str">
        <f t="shared" si="42"/>
        <v>-</v>
      </c>
    </row>
    <row r="442" spans="1:10">
      <c r="A442" s="8">
        <v>51288</v>
      </c>
      <c r="B442">
        <f>SUMIF(利用履歴!$C$2:$C$48,"="&amp;定額コース支払!A442,利用履歴!$B$2:$B$48)</f>
        <v>0</v>
      </c>
      <c r="C442">
        <f t="shared" si="43"/>
        <v>52393880</v>
      </c>
      <c r="D442" s="9">
        <f t="shared" si="44"/>
        <v>31</v>
      </c>
      <c r="E442" s="12">
        <f t="shared" si="45"/>
        <v>1.1210958904109591E-2</v>
      </c>
      <c r="F442">
        <f t="shared" si="46"/>
        <v>587385</v>
      </c>
      <c r="G442">
        <f t="shared" si="47"/>
        <v>52981265</v>
      </c>
      <c r="H442" s="14"/>
      <c r="I442">
        <f t="shared" si="48"/>
        <v>52981265</v>
      </c>
      <c r="J442" s="11" t="str">
        <f t="shared" si="42"/>
        <v>-</v>
      </c>
    </row>
    <row r="443" spans="1:10">
      <c r="A443" s="8">
        <v>51318</v>
      </c>
      <c r="B443">
        <f>SUMIF(利用履歴!$C$2:$C$48,"="&amp;定額コース支払!A443,利用履歴!$B$2:$B$48)</f>
        <v>0</v>
      </c>
      <c r="C443">
        <f t="shared" si="43"/>
        <v>52981265</v>
      </c>
      <c r="D443" s="9">
        <f t="shared" si="44"/>
        <v>30</v>
      </c>
      <c r="E443" s="12">
        <f t="shared" si="45"/>
        <v>1.084931506849315E-2</v>
      </c>
      <c r="F443">
        <f t="shared" si="46"/>
        <v>574810</v>
      </c>
      <c r="G443">
        <f t="shared" si="47"/>
        <v>53556075</v>
      </c>
      <c r="H443" s="14"/>
      <c r="I443">
        <f t="shared" si="48"/>
        <v>53556075</v>
      </c>
      <c r="J443" s="11" t="str">
        <f t="shared" si="42"/>
        <v>-</v>
      </c>
    </row>
    <row r="444" spans="1:10">
      <c r="A444" s="8">
        <v>51349</v>
      </c>
      <c r="B444">
        <f>SUMIF(利用履歴!$C$2:$C$48,"="&amp;定額コース支払!A444,利用履歴!$B$2:$B$48)</f>
        <v>0</v>
      </c>
      <c r="C444">
        <f t="shared" si="43"/>
        <v>53556075</v>
      </c>
      <c r="D444" s="9">
        <f t="shared" si="44"/>
        <v>31</v>
      </c>
      <c r="E444" s="12">
        <f t="shared" si="45"/>
        <v>1.1210958904109591E-2</v>
      </c>
      <c r="F444">
        <f t="shared" si="46"/>
        <v>600414</v>
      </c>
      <c r="G444">
        <f t="shared" si="47"/>
        <v>54156489</v>
      </c>
      <c r="H444" s="14"/>
      <c r="I444">
        <f t="shared" si="48"/>
        <v>54156489</v>
      </c>
      <c r="J444" s="11" t="str">
        <f t="shared" si="42"/>
        <v>-</v>
      </c>
    </row>
    <row r="445" spans="1:10">
      <c r="A445" s="8">
        <v>51380</v>
      </c>
      <c r="B445">
        <f>SUMIF(利用履歴!$C$2:$C$48,"="&amp;定額コース支払!A445,利用履歴!$B$2:$B$48)</f>
        <v>0</v>
      </c>
      <c r="C445">
        <f t="shared" si="43"/>
        <v>54156489</v>
      </c>
      <c r="D445" s="9">
        <f t="shared" si="44"/>
        <v>31</v>
      </c>
      <c r="E445" s="12">
        <f t="shared" si="45"/>
        <v>1.1210958904109591E-2</v>
      </c>
      <c r="F445">
        <f t="shared" si="46"/>
        <v>607146</v>
      </c>
      <c r="G445">
        <f t="shared" si="47"/>
        <v>54763635</v>
      </c>
      <c r="H445" s="14"/>
      <c r="I445">
        <f t="shared" si="48"/>
        <v>54763635</v>
      </c>
      <c r="J445" s="11" t="str">
        <f t="shared" si="42"/>
        <v>-</v>
      </c>
    </row>
    <row r="446" spans="1:10">
      <c r="A446" s="8">
        <v>51410</v>
      </c>
      <c r="B446">
        <f>SUMIF(利用履歴!$C$2:$C$48,"="&amp;定額コース支払!A446,利用履歴!$B$2:$B$48)</f>
        <v>0</v>
      </c>
      <c r="C446">
        <f t="shared" si="43"/>
        <v>54763635</v>
      </c>
      <c r="D446" s="9">
        <f t="shared" si="44"/>
        <v>30</v>
      </c>
      <c r="E446" s="12">
        <f t="shared" si="45"/>
        <v>1.084931506849315E-2</v>
      </c>
      <c r="F446">
        <f t="shared" si="46"/>
        <v>594147</v>
      </c>
      <c r="G446">
        <f t="shared" si="47"/>
        <v>55357782</v>
      </c>
      <c r="H446" s="14"/>
      <c r="I446">
        <f t="shared" si="48"/>
        <v>55357782</v>
      </c>
      <c r="J446" s="11" t="str">
        <f t="shared" si="42"/>
        <v>-</v>
      </c>
    </row>
    <row r="447" spans="1:10">
      <c r="A447" s="8">
        <v>51441</v>
      </c>
      <c r="B447">
        <f>SUMIF(利用履歴!$C$2:$C$48,"="&amp;定額コース支払!A447,利用履歴!$B$2:$B$48)</f>
        <v>0</v>
      </c>
      <c r="C447">
        <f t="shared" si="43"/>
        <v>55357782</v>
      </c>
      <c r="D447" s="9">
        <f t="shared" si="44"/>
        <v>31</v>
      </c>
      <c r="E447" s="12">
        <f t="shared" si="45"/>
        <v>1.1210958904109591E-2</v>
      </c>
      <c r="F447">
        <f t="shared" si="46"/>
        <v>620613</v>
      </c>
      <c r="G447">
        <f t="shared" si="47"/>
        <v>55978395</v>
      </c>
      <c r="H447" s="14"/>
      <c r="I447">
        <f t="shared" si="48"/>
        <v>55978395</v>
      </c>
      <c r="J447" s="11" t="str">
        <f t="shared" si="42"/>
        <v>-</v>
      </c>
    </row>
    <row r="448" spans="1:10">
      <c r="A448" s="8">
        <v>51471</v>
      </c>
      <c r="B448">
        <f>SUMIF(利用履歴!$C$2:$C$48,"="&amp;定額コース支払!A448,利用履歴!$B$2:$B$48)</f>
        <v>0</v>
      </c>
      <c r="C448">
        <f t="shared" si="43"/>
        <v>55978395</v>
      </c>
      <c r="D448" s="9">
        <f t="shared" si="44"/>
        <v>30</v>
      </c>
      <c r="E448" s="12">
        <f t="shared" si="45"/>
        <v>1.084931506849315E-2</v>
      </c>
      <c r="F448">
        <f t="shared" si="46"/>
        <v>607327</v>
      </c>
      <c r="G448">
        <f t="shared" si="47"/>
        <v>56585722</v>
      </c>
      <c r="H448" s="14"/>
      <c r="I448">
        <f t="shared" si="48"/>
        <v>56585722</v>
      </c>
      <c r="J448" s="11" t="str">
        <f t="shared" si="42"/>
        <v>-</v>
      </c>
    </row>
    <row r="449" spans="1:10">
      <c r="A449" s="8">
        <v>51502</v>
      </c>
      <c r="B449">
        <f>SUMIF(利用履歴!$C$2:$C$48,"="&amp;定額コース支払!A449,利用履歴!$B$2:$B$48)</f>
        <v>0</v>
      </c>
      <c r="C449">
        <f t="shared" si="43"/>
        <v>56585722</v>
      </c>
      <c r="D449" s="9">
        <f t="shared" si="44"/>
        <v>31</v>
      </c>
      <c r="E449" s="12">
        <f t="shared" si="45"/>
        <v>1.1210958904109591E-2</v>
      </c>
      <c r="F449">
        <f t="shared" si="46"/>
        <v>634380</v>
      </c>
      <c r="G449">
        <f t="shared" si="47"/>
        <v>57220102</v>
      </c>
      <c r="H449" s="14"/>
      <c r="I449">
        <f t="shared" si="48"/>
        <v>57220102</v>
      </c>
      <c r="J449" s="11" t="str">
        <f t="shared" si="42"/>
        <v>-</v>
      </c>
    </row>
    <row r="450" spans="1:10">
      <c r="A450" s="8">
        <v>51533</v>
      </c>
      <c r="B450">
        <f>SUMIF(利用履歴!$C$2:$C$48,"="&amp;定額コース支払!A450,利用履歴!$B$2:$B$48)</f>
        <v>0</v>
      </c>
      <c r="C450">
        <f t="shared" si="43"/>
        <v>57220102</v>
      </c>
      <c r="D450" s="9">
        <f t="shared" si="44"/>
        <v>31</v>
      </c>
      <c r="E450" s="12">
        <f t="shared" si="45"/>
        <v>1.1210958904109591E-2</v>
      </c>
      <c r="F450">
        <f t="shared" si="46"/>
        <v>641492</v>
      </c>
      <c r="G450">
        <f t="shared" si="47"/>
        <v>57861594</v>
      </c>
      <c r="H450" s="14"/>
      <c r="I450">
        <f t="shared" si="48"/>
        <v>57861594</v>
      </c>
      <c r="J450" s="11" t="str">
        <f t="shared" si="42"/>
        <v>-</v>
      </c>
    </row>
    <row r="451" spans="1:10">
      <c r="A451" s="8">
        <v>51561</v>
      </c>
      <c r="B451">
        <f>SUMIF(利用履歴!$C$2:$C$48,"="&amp;定額コース支払!A451,利用履歴!$B$2:$B$48)</f>
        <v>0</v>
      </c>
      <c r="C451">
        <f t="shared" si="43"/>
        <v>57861594</v>
      </c>
      <c r="D451" s="9">
        <f t="shared" si="44"/>
        <v>28</v>
      </c>
      <c r="E451" s="12">
        <f t="shared" si="45"/>
        <v>1.0126027397260274E-2</v>
      </c>
      <c r="F451">
        <f t="shared" si="46"/>
        <v>585908</v>
      </c>
      <c r="G451">
        <f t="shared" si="47"/>
        <v>58447502</v>
      </c>
      <c r="H451" s="14"/>
      <c r="I451">
        <f t="shared" si="48"/>
        <v>58447502</v>
      </c>
      <c r="J451" s="11" t="str">
        <f t="shared" si="42"/>
        <v>-</v>
      </c>
    </row>
    <row r="452" spans="1:10">
      <c r="A452" s="8">
        <v>51592</v>
      </c>
      <c r="B452">
        <f>SUMIF(利用履歴!$C$2:$C$48,"="&amp;定額コース支払!A452,利用履歴!$B$2:$B$48)</f>
        <v>0</v>
      </c>
      <c r="C452">
        <f t="shared" si="43"/>
        <v>58447502</v>
      </c>
      <c r="D452" s="9">
        <f t="shared" si="44"/>
        <v>31</v>
      </c>
      <c r="E452" s="12">
        <f t="shared" si="45"/>
        <v>1.1210958904109591E-2</v>
      </c>
      <c r="F452">
        <f t="shared" si="46"/>
        <v>655252</v>
      </c>
      <c r="G452">
        <f t="shared" si="47"/>
        <v>59102754</v>
      </c>
      <c r="H452" s="14"/>
      <c r="I452">
        <f t="shared" si="48"/>
        <v>59102754</v>
      </c>
      <c r="J452" s="11" t="str">
        <f t="shared" si="42"/>
        <v>-</v>
      </c>
    </row>
    <row r="453" spans="1:10">
      <c r="A453" s="8">
        <v>51622</v>
      </c>
      <c r="B453">
        <f>SUMIF(利用履歴!$C$2:$C$48,"="&amp;定額コース支払!A453,利用履歴!$B$2:$B$48)</f>
        <v>0</v>
      </c>
      <c r="C453">
        <f t="shared" si="43"/>
        <v>59102754</v>
      </c>
      <c r="D453" s="9">
        <f t="shared" si="44"/>
        <v>30</v>
      </c>
      <c r="E453" s="12">
        <f t="shared" si="45"/>
        <v>1.084931506849315E-2</v>
      </c>
      <c r="F453">
        <f t="shared" si="46"/>
        <v>641224</v>
      </c>
      <c r="G453">
        <f t="shared" si="47"/>
        <v>59743978</v>
      </c>
      <c r="H453" s="14"/>
      <c r="I453">
        <f t="shared" si="48"/>
        <v>59743978</v>
      </c>
      <c r="J453" s="11" t="str">
        <f t="shared" si="42"/>
        <v>-</v>
      </c>
    </row>
    <row r="454" spans="1:10">
      <c r="A454" s="8">
        <v>51653</v>
      </c>
      <c r="B454">
        <f>SUMIF(利用履歴!$C$2:$C$48,"="&amp;定額コース支払!A454,利用履歴!$B$2:$B$48)</f>
        <v>0</v>
      </c>
      <c r="C454">
        <f t="shared" si="43"/>
        <v>59743978</v>
      </c>
      <c r="D454" s="9">
        <f t="shared" si="44"/>
        <v>31</v>
      </c>
      <c r="E454" s="12">
        <f t="shared" si="45"/>
        <v>1.1210958904109591E-2</v>
      </c>
      <c r="F454">
        <f t="shared" si="46"/>
        <v>669787</v>
      </c>
      <c r="G454">
        <f t="shared" si="47"/>
        <v>60413765</v>
      </c>
      <c r="H454" s="14"/>
      <c r="I454">
        <f t="shared" si="48"/>
        <v>60413765</v>
      </c>
      <c r="J454" s="11" t="str">
        <f t="shared" ref="J454:J517" si="49">IF(H454=0,"-",F454/H454)</f>
        <v>-</v>
      </c>
    </row>
    <row r="455" spans="1:10">
      <c r="A455" s="8">
        <v>51683</v>
      </c>
      <c r="B455">
        <f>SUMIF(利用履歴!$C$2:$C$48,"="&amp;定額コース支払!A455,利用履歴!$B$2:$B$48)</f>
        <v>0</v>
      </c>
      <c r="C455">
        <f t="shared" ref="C455:C518" si="50">B454+I454</f>
        <v>60413765</v>
      </c>
      <c r="D455" s="9">
        <f t="shared" ref="D455:D518" si="51">A455-A454</f>
        <v>30</v>
      </c>
      <c r="E455" s="12">
        <f t="shared" ref="E455:E518" si="52">$B$1*D455/365</f>
        <v>1.084931506849315E-2</v>
      </c>
      <c r="F455">
        <f t="shared" ref="F455:F518" si="53">INT(E455*C455)</f>
        <v>655447</v>
      </c>
      <c r="G455">
        <f t="shared" ref="G455:G518" si="54">F455+C455</f>
        <v>61069212</v>
      </c>
      <c r="H455" s="14"/>
      <c r="I455">
        <f t="shared" ref="I455:I518" si="55">G455-H455</f>
        <v>61069212</v>
      </c>
      <c r="J455" s="11" t="str">
        <f t="shared" si="49"/>
        <v>-</v>
      </c>
    </row>
    <row r="456" spans="1:10">
      <c r="A456" s="8">
        <v>51714</v>
      </c>
      <c r="B456">
        <f>SUMIF(利用履歴!$C$2:$C$48,"="&amp;定額コース支払!A456,利用履歴!$B$2:$B$48)</f>
        <v>0</v>
      </c>
      <c r="C456">
        <f t="shared" si="50"/>
        <v>61069212</v>
      </c>
      <c r="D456" s="9">
        <f t="shared" si="51"/>
        <v>31</v>
      </c>
      <c r="E456" s="12">
        <f t="shared" si="52"/>
        <v>1.1210958904109591E-2</v>
      </c>
      <c r="F456">
        <f t="shared" si="53"/>
        <v>684644</v>
      </c>
      <c r="G456">
        <f t="shared" si="54"/>
        <v>61753856</v>
      </c>
      <c r="H456" s="14"/>
      <c r="I456">
        <f t="shared" si="55"/>
        <v>61753856</v>
      </c>
      <c r="J456" s="11" t="str">
        <f t="shared" si="49"/>
        <v>-</v>
      </c>
    </row>
    <row r="457" spans="1:10">
      <c r="A457" s="8">
        <v>51745</v>
      </c>
      <c r="B457">
        <f>SUMIF(利用履歴!$C$2:$C$48,"="&amp;定額コース支払!A457,利用履歴!$B$2:$B$48)</f>
        <v>0</v>
      </c>
      <c r="C457">
        <f t="shared" si="50"/>
        <v>61753856</v>
      </c>
      <c r="D457" s="9">
        <f t="shared" si="51"/>
        <v>31</v>
      </c>
      <c r="E457" s="12">
        <f t="shared" si="52"/>
        <v>1.1210958904109591E-2</v>
      </c>
      <c r="F457">
        <f t="shared" si="53"/>
        <v>692319</v>
      </c>
      <c r="G457">
        <f t="shared" si="54"/>
        <v>62446175</v>
      </c>
      <c r="H457" s="14"/>
      <c r="I457">
        <f t="shared" si="55"/>
        <v>62446175</v>
      </c>
      <c r="J457" s="11" t="str">
        <f t="shared" si="49"/>
        <v>-</v>
      </c>
    </row>
    <row r="458" spans="1:10">
      <c r="A458" s="8">
        <v>51775</v>
      </c>
      <c r="B458">
        <f>SUMIF(利用履歴!$C$2:$C$48,"="&amp;定額コース支払!A458,利用履歴!$B$2:$B$48)</f>
        <v>0</v>
      </c>
      <c r="C458">
        <f t="shared" si="50"/>
        <v>62446175</v>
      </c>
      <c r="D458" s="9">
        <f t="shared" si="51"/>
        <v>30</v>
      </c>
      <c r="E458" s="12">
        <f t="shared" si="52"/>
        <v>1.084931506849315E-2</v>
      </c>
      <c r="F458">
        <f t="shared" si="53"/>
        <v>677498</v>
      </c>
      <c r="G458">
        <f t="shared" si="54"/>
        <v>63123673</v>
      </c>
      <c r="H458" s="14"/>
      <c r="I458">
        <f t="shared" si="55"/>
        <v>63123673</v>
      </c>
      <c r="J458" s="11" t="str">
        <f t="shared" si="49"/>
        <v>-</v>
      </c>
    </row>
    <row r="459" spans="1:10">
      <c r="A459" s="8">
        <v>51806</v>
      </c>
      <c r="B459">
        <f>SUMIF(利用履歴!$C$2:$C$48,"="&amp;定額コース支払!A459,利用履歴!$B$2:$B$48)</f>
        <v>0</v>
      </c>
      <c r="C459">
        <f t="shared" si="50"/>
        <v>63123673</v>
      </c>
      <c r="D459" s="9">
        <f t="shared" si="51"/>
        <v>31</v>
      </c>
      <c r="E459" s="12">
        <f t="shared" si="52"/>
        <v>1.1210958904109591E-2</v>
      </c>
      <c r="F459">
        <f t="shared" si="53"/>
        <v>707676</v>
      </c>
      <c r="G459">
        <f t="shared" si="54"/>
        <v>63831349</v>
      </c>
      <c r="H459" s="14"/>
      <c r="I459">
        <f t="shared" si="55"/>
        <v>63831349</v>
      </c>
      <c r="J459" s="11" t="str">
        <f t="shared" si="49"/>
        <v>-</v>
      </c>
    </row>
    <row r="460" spans="1:10">
      <c r="A460" s="8">
        <v>51836</v>
      </c>
      <c r="B460">
        <f>SUMIF(利用履歴!$C$2:$C$48,"="&amp;定額コース支払!A460,利用履歴!$B$2:$B$48)</f>
        <v>0</v>
      </c>
      <c r="C460">
        <f t="shared" si="50"/>
        <v>63831349</v>
      </c>
      <c r="D460" s="9">
        <f t="shared" si="51"/>
        <v>30</v>
      </c>
      <c r="E460" s="12">
        <f t="shared" si="52"/>
        <v>1.084931506849315E-2</v>
      </c>
      <c r="F460">
        <f t="shared" si="53"/>
        <v>692526</v>
      </c>
      <c r="G460">
        <f t="shared" si="54"/>
        <v>64523875</v>
      </c>
      <c r="H460" s="14"/>
      <c r="I460">
        <f t="shared" si="55"/>
        <v>64523875</v>
      </c>
      <c r="J460" s="11" t="str">
        <f t="shared" si="49"/>
        <v>-</v>
      </c>
    </row>
    <row r="461" spans="1:10">
      <c r="A461" s="8">
        <v>51867</v>
      </c>
      <c r="B461">
        <f>SUMIF(利用履歴!$C$2:$C$48,"="&amp;定額コース支払!A461,利用履歴!$B$2:$B$48)</f>
        <v>0</v>
      </c>
      <c r="C461">
        <f t="shared" si="50"/>
        <v>64523875</v>
      </c>
      <c r="D461" s="9">
        <f t="shared" si="51"/>
        <v>31</v>
      </c>
      <c r="E461" s="12">
        <f t="shared" si="52"/>
        <v>1.1210958904109591E-2</v>
      </c>
      <c r="F461">
        <f t="shared" si="53"/>
        <v>723374</v>
      </c>
      <c r="G461">
        <f t="shared" si="54"/>
        <v>65247249</v>
      </c>
      <c r="H461" s="14"/>
      <c r="I461">
        <f t="shared" si="55"/>
        <v>65247249</v>
      </c>
      <c r="J461" s="11" t="str">
        <f t="shared" si="49"/>
        <v>-</v>
      </c>
    </row>
    <row r="462" spans="1:10">
      <c r="A462" s="8">
        <v>51898</v>
      </c>
      <c r="B462">
        <f>SUMIF(利用履歴!$C$2:$C$48,"="&amp;定額コース支払!A462,利用履歴!$B$2:$B$48)</f>
        <v>0</v>
      </c>
      <c r="C462">
        <f t="shared" si="50"/>
        <v>65247249</v>
      </c>
      <c r="D462" s="9">
        <f t="shared" si="51"/>
        <v>31</v>
      </c>
      <c r="E462" s="12">
        <f t="shared" si="52"/>
        <v>1.1210958904109591E-2</v>
      </c>
      <c r="F462">
        <f t="shared" si="53"/>
        <v>731484</v>
      </c>
      <c r="G462">
        <f t="shared" si="54"/>
        <v>65978733</v>
      </c>
      <c r="H462" s="14"/>
      <c r="I462">
        <f t="shared" si="55"/>
        <v>65978733</v>
      </c>
      <c r="J462" s="11" t="str">
        <f t="shared" si="49"/>
        <v>-</v>
      </c>
    </row>
    <row r="463" spans="1:10">
      <c r="A463" s="8">
        <v>51926</v>
      </c>
      <c r="B463">
        <f>SUMIF(利用履歴!$C$2:$C$48,"="&amp;定額コース支払!A463,利用履歴!$B$2:$B$48)</f>
        <v>0</v>
      </c>
      <c r="C463">
        <f t="shared" si="50"/>
        <v>65978733</v>
      </c>
      <c r="D463" s="9">
        <f t="shared" si="51"/>
        <v>28</v>
      </c>
      <c r="E463" s="12">
        <f t="shared" si="52"/>
        <v>1.0126027397260274E-2</v>
      </c>
      <c r="F463">
        <f t="shared" si="53"/>
        <v>668102</v>
      </c>
      <c r="G463">
        <f t="shared" si="54"/>
        <v>66646835</v>
      </c>
      <c r="H463" s="14"/>
      <c r="I463">
        <f t="shared" si="55"/>
        <v>66646835</v>
      </c>
      <c r="J463" s="11" t="str">
        <f t="shared" si="49"/>
        <v>-</v>
      </c>
    </row>
    <row r="464" spans="1:10">
      <c r="A464" s="8">
        <v>51957</v>
      </c>
      <c r="B464">
        <f>SUMIF(利用履歴!$C$2:$C$48,"="&amp;定額コース支払!A464,利用履歴!$B$2:$B$48)</f>
        <v>0</v>
      </c>
      <c r="C464">
        <f t="shared" si="50"/>
        <v>66646835</v>
      </c>
      <c r="D464" s="9">
        <f t="shared" si="51"/>
        <v>31</v>
      </c>
      <c r="E464" s="12">
        <f t="shared" si="52"/>
        <v>1.1210958904109591E-2</v>
      </c>
      <c r="F464">
        <f t="shared" si="53"/>
        <v>747174</v>
      </c>
      <c r="G464">
        <f t="shared" si="54"/>
        <v>67394009</v>
      </c>
      <c r="H464" s="14"/>
      <c r="I464">
        <f t="shared" si="55"/>
        <v>67394009</v>
      </c>
      <c r="J464" s="11" t="str">
        <f t="shared" si="49"/>
        <v>-</v>
      </c>
    </row>
    <row r="465" spans="1:10">
      <c r="A465" s="8">
        <v>51987</v>
      </c>
      <c r="B465">
        <f>SUMIF(利用履歴!$C$2:$C$48,"="&amp;定額コース支払!A465,利用履歴!$B$2:$B$48)</f>
        <v>0</v>
      </c>
      <c r="C465">
        <f t="shared" si="50"/>
        <v>67394009</v>
      </c>
      <c r="D465" s="9">
        <f t="shared" si="51"/>
        <v>30</v>
      </c>
      <c r="E465" s="12">
        <f t="shared" si="52"/>
        <v>1.084931506849315E-2</v>
      </c>
      <c r="F465">
        <f t="shared" si="53"/>
        <v>731178</v>
      </c>
      <c r="G465">
        <f t="shared" si="54"/>
        <v>68125187</v>
      </c>
      <c r="H465" s="14"/>
      <c r="I465">
        <f t="shared" si="55"/>
        <v>68125187</v>
      </c>
      <c r="J465" s="11" t="str">
        <f t="shared" si="49"/>
        <v>-</v>
      </c>
    </row>
    <row r="466" spans="1:10">
      <c r="A466" s="8">
        <v>52018</v>
      </c>
      <c r="B466">
        <f>SUMIF(利用履歴!$C$2:$C$48,"="&amp;定額コース支払!A466,利用履歴!$B$2:$B$48)</f>
        <v>0</v>
      </c>
      <c r="C466">
        <f t="shared" si="50"/>
        <v>68125187</v>
      </c>
      <c r="D466" s="9">
        <f t="shared" si="51"/>
        <v>31</v>
      </c>
      <c r="E466" s="12">
        <f t="shared" si="52"/>
        <v>1.1210958904109591E-2</v>
      </c>
      <c r="F466">
        <f t="shared" si="53"/>
        <v>763748</v>
      </c>
      <c r="G466">
        <f t="shared" si="54"/>
        <v>68888935</v>
      </c>
      <c r="H466" s="14"/>
      <c r="I466">
        <f t="shared" si="55"/>
        <v>68888935</v>
      </c>
      <c r="J466" s="11" t="str">
        <f t="shared" si="49"/>
        <v>-</v>
      </c>
    </row>
    <row r="467" spans="1:10">
      <c r="A467" s="8">
        <v>52048</v>
      </c>
      <c r="B467">
        <f>SUMIF(利用履歴!$C$2:$C$48,"="&amp;定額コース支払!A467,利用履歴!$B$2:$B$48)</f>
        <v>0</v>
      </c>
      <c r="C467">
        <f t="shared" si="50"/>
        <v>68888935</v>
      </c>
      <c r="D467" s="9">
        <f t="shared" si="51"/>
        <v>30</v>
      </c>
      <c r="E467" s="12">
        <f t="shared" si="52"/>
        <v>1.084931506849315E-2</v>
      </c>
      <c r="F467">
        <f t="shared" si="53"/>
        <v>747397</v>
      </c>
      <c r="G467">
        <f t="shared" si="54"/>
        <v>69636332</v>
      </c>
      <c r="H467" s="14"/>
      <c r="I467">
        <f t="shared" si="55"/>
        <v>69636332</v>
      </c>
      <c r="J467" s="11" t="str">
        <f t="shared" si="49"/>
        <v>-</v>
      </c>
    </row>
    <row r="468" spans="1:10">
      <c r="A468" s="8">
        <v>52079</v>
      </c>
      <c r="B468">
        <f>SUMIF(利用履歴!$C$2:$C$48,"="&amp;定額コース支払!A468,利用履歴!$B$2:$B$48)</f>
        <v>0</v>
      </c>
      <c r="C468">
        <f t="shared" si="50"/>
        <v>69636332</v>
      </c>
      <c r="D468" s="9">
        <f t="shared" si="51"/>
        <v>31</v>
      </c>
      <c r="E468" s="12">
        <f t="shared" si="52"/>
        <v>1.1210958904109591E-2</v>
      </c>
      <c r="F468">
        <f t="shared" si="53"/>
        <v>780690</v>
      </c>
      <c r="G468">
        <f t="shared" si="54"/>
        <v>70417022</v>
      </c>
      <c r="H468" s="14"/>
      <c r="I468">
        <f t="shared" si="55"/>
        <v>70417022</v>
      </c>
      <c r="J468" s="11" t="str">
        <f t="shared" si="49"/>
        <v>-</v>
      </c>
    </row>
    <row r="469" spans="1:10">
      <c r="A469" s="8">
        <v>52110</v>
      </c>
      <c r="B469">
        <f>SUMIF(利用履歴!$C$2:$C$48,"="&amp;定額コース支払!A469,利用履歴!$B$2:$B$48)</f>
        <v>0</v>
      </c>
      <c r="C469">
        <f t="shared" si="50"/>
        <v>70417022</v>
      </c>
      <c r="D469" s="9">
        <f t="shared" si="51"/>
        <v>31</v>
      </c>
      <c r="E469" s="12">
        <f t="shared" si="52"/>
        <v>1.1210958904109591E-2</v>
      </c>
      <c r="F469">
        <f t="shared" si="53"/>
        <v>789442</v>
      </c>
      <c r="G469">
        <f t="shared" si="54"/>
        <v>71206464</v>
      </c>
      <c r="H469" s="14"/>
      <c r="I469">
        <f t="shared" si="55"/>
        <v>71206464</v>
      </c>
      <c r="J469" s="11" t="str">
        <f t="shared" si="49"/>
        <v>-</v>
      </c>
    </row>
    <row r="470" spans="1:10">
      <c r="A470" s="8">
        <v>52140</v>
      </c>
      <c r="B470">
        <f>SUMIF(利用履歴!$C$2:$C$48,"="&amp;定額コース支払!A470,利用履歴!$B$2:$B$48)</f>
        <v>0</v>
      </c>
      <c r="C470">
        <f t="shared" si="50"/>
        <v>71206464</v>
      </c>
      <c r="D470" s="9">
        <f t="shared" si="51"/>
        <v>30</v>
      </c>
      <c r="E470" s="12">
        <f t="shared" si="52"/>
        <v>1.084931506849315E-2</v>
      </c>
      <c r="F470">
        <f t="shared" si="53"/>
        <v>772541</v>
      </c>
      <c r="G470">
        <f t="shared" si="54"/>
        <v>71979005</v>
      </c>
      <c r="H470" s="14"/>
      <c r="I470">
        <f t="shared" si="55"/>
        <v>71979005</v>
      </c>
      <c r="J470" s="11" t="str">
        <f t="shared" si="49"/>
        <v>-</v>
      </c>
    </row>
    <row r="471" spans="1:10">
      <c r="A471" s="8">
        <v>52171</v>
      </c>
      <c r="B471">
        <f>SUMIF(利用履歴!$C$2:$C$48,"="&amp;定額コース支払!A471,利用履歴!$B$2:$B$48)</f>
        <v>0</v>
      </c>
      <c r="C471">
        <f t="shared" si="50"/>
        <v>71979005</v>
      </c>
      <c r="D471" s="9">
        <f t="shared" si="51"/>
        <v>31</v>
      </c>
      <c r="E471" s="12">
        <f t="shared" si="52"/>
        <v>1.1210958904109591E-2</v>
      </c>
      <c r="F471">
        <f t="shared" si="53"/>
        <v>806953</v>
      </c>
      <c r="G471">
        <f t="shared" si="54"/>
        <v>72785958</v>
      </c>
      <c r="H471" s="14"/>
      <c r="I471">
        <f t="shared" si="55"/>
        <v>72785958</v>
      </c>
      <c r="J471" s="11" t="str">
        <f t="shared" si="49"/>
        <v>-</v>
      </c>
    </row>
    <row r="472" spans="1:10">
      <c r="A472" s="8">
        <v>52201</v>
      </c>
      <c r="B472">
        <f>SUMIF(利用履歴!$C$2:$C$48,"="&amp;定額コース支払!A472,利用履歴!$B$2:$B$48)</f>
        <v>0</v>
      </c>
      <c r="C472">
        <f t="shared" si="50"/>
        <v>72785958</v>
      </c>
      <c r="D472" s="9">
        <f t="shared" si="51"/>
        <v>30</v>
      </c>
      <c r="E472" s="12">
        <f t="shared" si="52"/>
        <v>1.084931506849315E-2</v>
      </c>
      <c r="F472">
        <f t="shared" si="53"/>
        <v>789677</v>
      </c>
      <c r="G472">
        <f t="shared" si="54"/>
        <v>73575635</v>
      </c>
      <c r="H472" s="14"/>
      <c r="I472">
        <f t="shared" si="55"/>
        <v>73575635</v>
      </c>
      <c r="J472" s="11" t="str">
        <f t="shared" si="49"/>
        <v>-</v>
      </c>
    </row>
    <row r="473" spans="1:10">
      <c r="A473" s="8">
        <v>52232</v>
      </c>
      <c r="B473">
        <f>SUMIF(利用履歴!$C$2:$C$48,"="&amp;定額コース支払!A473,利用履歴!$B$2:$B$48)</f>
        <v>0</v>
      </c>
      <c r="C473">
        <f t="shared" si="50"/>
        <v>73575635</v>
      </c>
      <c r="D473" s="9">
        <f t="shared" si="51"/>
        <v>31</v>
      </c>
      <c r="E473" s="12">
        <f t="shared" si="52"/>
        <v>1.1210958904109591E-2</v>
      </c>
      <c r="F473">
        <f t="shared" si="53"/>
        <v>824853</v>
      </c>
      <c r="G473">
        <f t="shared" si="54"/>
        <v>74400488</v>
      </c>
      <c r="H473" s="14"/>
      <c r="I473">
        <f t="shared" si="55"/>
        <v>74400488</v>
      </c>
      <c r="J473" s="11" t="str">
        <f t="shared" si="49"/>
        <v>-</v>
      </c>
    </row>
    <row r="474" spans="1:10">
      <c r="A474" s="8">
        <v>52263</v>
      </c>
      <c r="B474">
        <f>SUMIF(利用履歴!$C$2:$C$48,"="&amp;定額コース支払!A474,利用履歴!$B$2:$B$48)</f>
        <v>0</v>
      </c>
      <c r="C474">
        <f t="shared" si="50"/>
        <v>74400488</v>
      </c>
      <c r="D474" s="9">
        <f t="shared" si="51"/>
        <v>31</v>
      </c>
      <c r="E474" s="12">
        <f t="shared" si="52"/>
        <v>1.1210958904109591E-2</v>
      </c>
      <c r="F474">
        <f t="shared" si="53"/>
        <v>834100</v>
      </c>
      <c r="G474">
        <f t="shared" si="54"/>
        <v>75234588</v>
      </c>
      <c r="H474" s="14"/>
      <c r="I474">
        <f t="shared" si="55"/>
        <v>75234588</v>
      </c>
      <c r="J474" s="11" t="str">
        <f t="shared" si="49"/>
        <v>-</v>
      </c>
    </row>
    <row r="475" spans="1:10">
      <c r="A475" s="8">
        <v>52291</v>
      </c>
      <c r="B475">
        <f>SUMIF(利用履歴!$C$2:$C$48,"="&amp;定額コース支払!A475,利用履歴!$B$2:$B$48)</f>
        <v>0</v>
      </c>
      <c r="C475">
        <f t="shared" si="50"/>
        <v>75234588</v>
      </c>
      <c r="D475" s="9">
        <f t="shared" si="51"/>
        <v>28</v>
      </c>
      <c r="E475" s="12">
        <f t="shared" si="52"/>
        <v>1.0126027397260274E-2</v>
      </c>
      <c r="F475">
        <f t="shared" si="53"/>
        <v>761827</v>
      </c>
      <c r="G475">
        <f t="shared" si="54"/>
        <v>75996415</v>
      </c>
      <c r="H475" s="14"/>
      <c r="I475">
        <f t="shared" si="55"/>
        <v>75996415</v>
      </c>
      <c r="J475" s="11" t="str">
        <f t="shared" si="49"/>
        <v>-</v>
      </c>
    </row>
    <row r="476" spans="1:10">
      <c r="A476" s="8">
        <v>52322</v>
      </c>
      <c r="B476">
        <f>SUMIF(利用履歴!$C$2:$C$48,"="&amp;定額コース支払!A476,利用履歴!$B$2:$B$48)</f>
        <v>0</v>
      </c>
      <c r="C476">
        <f t="shared" si="50"/>
        <v>75996415</v>
      </c>
      <c r="D476" s="9">
        <f t="shared" si="51"/>
        <v>31</v>
      </c>
      <c r="E476" s="12">
        <f t="shared" si="52"/>
        <v>1.1210958904109591E-2</v>
      </c>
      <c r="F476">
        <f t="shared" si="53"/>
        <v>851992</v>
      </c>
      <c r="G476">
        <f t="shared" si="54"/>
        <v>76848407</v>
      </c>
      <c r="H476" s="14"/>
      <c r="I476">
        <f t="shared" si="55"/>
        <v>76848407</v>
      </c>
      <c r="J476" s="11" t="str">
        <f t="shared" si="49"/>
        <v>-</v>
      </c>
    </row>
    <row r="477" spans="1:10">
      <c r="A477" s="8">
        <v>52352</v>
      </c>
      <c r="B477">
        <f>SUMIF(利用履歴!$C$2:$C$48,"="&amp;定額コース支払!A477,利用履歴!$B$2:$B$48)</f>
        <v>0</v>
      </c>
      <c r="C477">
        <f t="shared" si="50"/>
        <v>76848407</v>
      </c>
      <c r="D477" s="9">
        <f t="shared" si="51"/>
        <v>30</v>
      </c>
      <c r="E477" s="12">
        <f t="shared" si="52"/>
        <v>1.084931506849315E-2</v>
      </c>
      <c r="F477">
        <f t="shared" si="53"/>
        <v>833752</v>
      </c>
      <c r="G477">
        <f t="shared" si="54"/>
        <v>77682159</v>
      </c>
      <c r="H477" s="14"/>
      <c r="I477">
        <f t="shared" si="55"/>
        <v>77682159</v>
      </c>
      <c r="J477" s="11" t="str">
        <f t="shared" si="49"/>
        <v>-</v>
      </c>
    </row>
    <row r="478" spans="1:10">
      <c r="A478" s="8">
        <v>52383</v>
      </c>
      <c r="B478">
        <f>SUMIF(利用履歴!$C$2:$C$48,"="&amp;定額コース支払!A478,利用履歴!$B$2:$B$48)</f>
        <v>0</v>
      </c>
      <c r="C478">
        <f t="shared" si="50"/>
        <v>77682159</v>
      </c>
      <c r="D478" s="9">
        <f t="shared" si="51"/>
        <v>31</v>
      </c>
      <c r="E478" s="12">
        <f t="shared" si="52"/>
        <v>1.1210958904109591E-2</v>
      </c>
      <c r="F478">
        <f t="shared" si="53"/>
        <v>870891</v>
      </c>
      <c r="G478">
        <f t="shared" si="54"/>
        <v>78553050</v>
      </c>
      <c r="H478" s="14"/>
      <c r="I478">
        <f t="shared" si="55"/>
        <v>78553050</v>
      </c>
      <c r="J478" s="11" t="str">
        <f t="shared" si="49"/>
        <v>-</v>
      </c>
    </row>
    <row r="479" spans="1:10">
      <c r="A479" s="8">
        <v>52413</v>
      </c>
      <c r="B479">
        <f>SUMIF(利用履歴!$C$2:$C$48,"="&amp;定額コース支払!A479,利用履歴!$B$2:$B$48)</f>
        <v>0</v>
      </c>
      <c r="C479">
        <f t="shared" si="50"/>
        <v>78553050</v>
      </c>
      <c r="D479" s="9">
        <f t="shared" si="51"/>
        <v>30</v>
      </c>
      <c r="E479" s="12">
        <f t="shared" si="52"/>
        <v>1.084931506849315E-2</v>
      </c>
      <c r="F479">
        <f t="shared" si="53"/>
        <v>852246</v>
      </c>
      <c r="G479">
        <f t="shared" si="54"/>
        <v>79405296</v>
      </c>
      <c r="H479" s="14"/>
      <c r="I479">
        <f t="shared" si="55"/>
        <v>79405296</v>
      </c>
      <c r="J479" s="11" t="str">
        <f t="shared" si="49"/>
        <v>-</v>
      </c>
    </row>
    <row r="480" spans="1:10">
      <c r="A480" s="8">
        <v>52444</v>
      </c>
      <c r="B480">
        <f>SUMIF(利用履歴!$C$2:$C$48,"="&amp;定額コース支払!A480,利用履歴!$B$2:$B$48)</f>
        <v>0</v>
      </c>
      <c r="C480">
        <f t="shared" si="50"/>
        <v>79405296</v>
      </c>
      <c r="D480" s="9">
        <f t="shared" si="51"/>
        <v>31</v>
      </c>
      <c r="E480" s="12">
        <f t="shared" si="52"/>
        <v>1.1210958904109591E-2</v>
      </c>
      <c r="F480">
        <f t="shared" si="53"/>
        <v>890209</v>
      </c>
      <c r="G480">
        <f t="shared" si="54"/>
        <v>80295505</v>
      </c>
      <c r="H480" s="14"/>
      <c r="I480">
        <f t="shared" si="55"/>
        <v>80295505</v>
      </c>
      <c r="J480" s="11" t="str">
        <f t="shared" si="49"/>
        <v>-</v>
      </c>
    </row>
    <row r="481" spans="1:10">
      <c r="A481" s="8">
        <v>52475</v>
      </c>
      <c r="B481">
        <f>SUMIF(利用履歴!$C$2:$C$48,"="&amp;定額コース支払!A481,利用履歴!$B$2:$B$48)</f>
        <v>0</v>
      </c>
      <c r="C481">
        <f t="shared" si="50"/>
        <v>80295505</v>
      </c>
      <c r="D481" s="9">
        <f t="shared" si="51"/>
        <v>31</v>
      </c>
      <c r="E481" s="12">
        <f t="shared" si="52"/>
        <v>1.1210958904109591E-2</v>
      </c>
      <c r="F481">
        <f t="shared" si="53"/>
        <v>900189</v>
      </c>
      <c r="G481">
        <f t="shared" si="54"/>
        <v>81195694</v>
      </c>
      <c r="H481" s="14"/>
      <c r="I481">
        <f t="shared" si="55"/>
        <v>81195694</v>
      </c>
      <c r="J481" s="11" t="str">
        <f t="shared" si="49"/>
        <v>-</v>
      </c>
    </row>
    <row r="482" spans="1:10">
      <c r="A482" s="8">
        <v>52505</v>
      </c>
      <c r="B482">
        <f>SUMIF(利用履歴!$C$2:$C$48,"="&amp;定額コース支払!A482,利用履歴!$B$2:$B$48)</f>
        <v>0</v>
      </c>
      <c r="C482">
        <f t="shared" si="50"/>
        <v>81195694</v>
      </c>
      <c r="D482" s="9">
        <f t="shared" si="51"/>
        <v>30</v>
      </c>
      <c r="E482" s="12">
        <f t="shared" si="52"/>
        <v>1.084931506849315E-2</v>
      </c>
      <c r="F482">
        <f t="shared" si="53"/>
        <v>880917</v>
      </c>
      <c r="G482">
        <f t="shared" si="54"/>
        <v>82076611</v>
      </c>
      <c r="H482" s="14"/>
      <c r="I482">
        <f t="shared" si="55"/>
        <v>82076611</v>
      </c>
      <c r="J482" s="11" t="str">
        <f t="shared" si="49"/>
        <v>-</v>
      </c>
    </row>
    <row r="483" spans="1:10">
      <c r="A483" s="8">
        <v>52536</v>
      </c>
      <c r="B483">
        <f>SUMIF(利用履歴!$C$2:$C$48,"="&amp;定額コース支払!A483,利用履歴!$B$2:$B$48)</f>
        <v>0</v>
      </c>
      <c r="C483">
        <f t="shared" si="50"/>
        <v>82076611</v>
      </c>
      <c r="D483" s="9">
        <f t="shared" si="51"/>
        <v>31</v>
      </c>
      <c r="E483" s="12">
        <f t="shared" si="52"/>
        <v>1.1210958904109591E-2</v>
      </c>
      <c r="F483">
        <f t="shared" si="53"/>
        <v>920157</v>
      </c>
      <c r="G483">
        <f t="shared" si="54"/>
        <v>82996768</v>
      </c>
      <c r="H483" s="14"/>
      <c r="I483">
        <f t="shared" si="55"/>
        <v>82996768</v>
      </c>
      <c r="J483" s="11" t="str">
        <f t="shared" si="49"/>
        <v>-</v>
      </c>
    </row>
    <row r="484" spans="1:10">
      <c r="A484" s="8">
        <v>52566</v>
      </c>
      <c r="B484">
        <f>SUMIF(利用履歴!$C$2:$C$48,"="&amp;定額コース支払!A484,利用履歴!$B$2:$B$48)</f>
        <v>0</v>
      </c>
      <c r="C484">
        <f t="shared" si="50"/>
        <v>82996768</v>
      </c>
      <c r="D484" s="9">
        <f t="shared" si="51"/>
        <v>30</v>
      </c>
      <c r="E484" s="12">
        <f t="shared" si="52"/>
        <v>1.084931506849315E-2</v>
      </c>
      <c r="F484">
        <f t="shared" si="53"/>
        <v>900458</v>
      </c>
      <c r="G484">
        <f t="shared" si="54"/>
        <v>83897226</v>
      </c>
      <c r="H484" s="14"/>
      <c r="I484">
        <f t="shared" si="55"/>
        <v>83897226</v>
      </c>
      <c r="J484" s="11" t="str">
        <f t="shared" si="49"/>
        <v>-</v>
      </c>
    </row>
    <row r="485" spans="1:10">
      <c r="A485" s="8">
        <v>52597</v>
      </c>
      <c r="B485">
        <f>SUMIF(利用履歴!$C$2:$C$48,"="&amp;定額コース支払!A485,利用履歴!$B$2:$B$48)</f>
        <v>0</v>
      </c>
      <c r="C485">
        <f t="shared" si="50"/>
        <v>83897226</v>
      </c>
      <c r="D485" s="9">
        <f t="shared" si="51"/>
        <v>31</v>
      </c>
      <c r="E485" s="12">
        <f t="shared" si="52"/>
        <v>1.1210958904109591E-2</v>
      </c>
      <c r="F485">
        <f t="shared" si="53"/>
        <v>940568</v>
      </c>
      <c r="G485">
        <f t="shared" si="54"/>
        <v>84837794</v>
      </c>
      <c r="H485" s="14"/>
      <c r="I485">
        <f t="shared" si="55"/>
        <v>84837794</v>
      </c>
      <c r="J485" s="11" t="str">
        <f t="shared" si="49"/>
        <v>-</v>
      </c>
    </row>
    <row r="486" spans="1:10">
      <c r="A486" s="8">
        <v>52628</v>
      </c>
      <c r="B486">
        <f>SUMIF(利用履歴!$C$2:$C$48,"="&amp;定額コース支払!A486,利用履歴!$B$2:$B$48)</f>
        <v>0</v>
      </c>
      <c r="C486">
        <f t="shared" si="50"/>
        <v>84837794</v>
      </c>
      <c r="D486" s="9">
        <f t="shared" si="51"/>
        <v>31</v>
      </c>
      <c r="E486" s="12">
        <f t="shared" si="52"/>
        <v>1.1210958904109591E-2</v>
      </c>
      <c r="F486">
        <f t="shared" si="53"/>
        <v>951113</v>
      </c>
      <c r="G486">
        <f t="shared" si="54"/>
        <v>85788907</v>
      </c>
      <c r="H486" s="14"/>
      <c r="I486">
        <f t="shared" si="55"/>
        <v>85788907</v>
      </c>
      <c r="J486" s="11" t="str">
        <f t="shared" si="49"/>
        <v>-</v>
      </c>
    </row>
    <row r="487" spans="1:10">
      <c r="A487" s="8">
        <v>52657</v>
      </c>
      <c r="B487">
        <f>SUMIF(利用履歴!$C$2:$C$48,"="&amp;定額コース支払!A487,利用履歴!$B$2:$B$48)</f>
        <v>0</v>
      </c>
      <c r="C487">
        <f t="shared" si="50"/>
        <v>85788907</v>
      </c>
      <c r="D487" s="9">
        <f t="shared" si="51"/>
        <v>29</v>
      </c>
      <c r="E487" s="12">
        <f t="shared" si="52"/>
        <v>1.0487671232876713E-2</v>
      </c>
      <c r="F487">
        <f t="shared" si="53"/>
        <v>899725</v>
      </c>
      <c r="G487">
        <f t="shared" si="54"/>
        <v>86688632</v>
      </c>
      <c r="H487" s="14"/>
      <c r="I487">
        <f t="shared" si="55"/>
        <v>86688632</v>
      </c>
      <c r="J487" s="11" t="str">
        <f t="shared" si="49"/>
        <v>-</v>
      </c>
    </row>
    <row r="488" spans="1:10">
      <c r="A488" s="8">
        <v>52688</v>
      </c>
      <c r="B488">
        <f>SUMIF(利用履歴!$C$2:$C$48,"="&amp;定額コース支払!A488,利用履歴!$B$2:$B$48)</f>
        <v>0</v>
      </c>
      <c r="C488">
        <f t="shared" si="50"/>
        <v>86688632</v>
      </c>
      <c r="D488" s="9">
        <f t="shared" si="51"/>
        <v>31</v>
      </c>
      <c r="E488" s="12">
        <f t="shared" si="52"/>
        <v>1.1210958904109591E-2</v>
      </c>
      <c r="F488">
        <f t="shared" si="53"/>
        <v>971862</v>
      </c>
      <c r="G488">
        <f t="shared" si="54"/>
        <v>87660494</v>
      </c>
      <c r="H488" s="14"/>
      <c r="I488">
        <f t="shared" si="55"/>
        <v>87660494</v>
      </c>
      <c r="J488" s="11" t="str">
        <f t="shared" si="49"/>
        <v>-</v>
      </c>
    </row>
    <row r="489" spans="1:10">
      <c r="A489" s="8">
        <v>52718</v>
      </c>
      <c r="B489">
        <f>SUMIF(利用履歴!$C$2:$C$48,"="&amp;定額コース支払!A489,利用履歴!$B$2:$B$48)</f>
        <v>0</v>
      </c>
      <c r="C489">
        <f t="shared" si="50"/>
        <v>87660494</v>
      </c>
      <c r="D489" s="9">
        <f t="shared" si="51"/>
        <v>30</v>
      </c>
      <c r="E489" s="12">
        <f t="shared" si="52"/>
        <v>1.084931506849315E-2</v>
      </c>
      <c r="F489">
        <f t="shared" si="53"/>
        <v>951056</v>
      </c>
      <c r="G489">
        <f t="shared" si="54"/>
        <v>88611550</v>
      </c>
      <c r="H489" s="14"/>
      <c r="I489">
        <f t="shared" si="55"/>
        <v>88611550</v>
      </c>
      <c r="J489" s="11" t="str">
        <f t="shared" si="49"/>
        <v>-</v>
      </c>
    </row>
    <row r="490" spans="1:10">
      <c r="A490" s="8">
        <v>52749</v>
      </c>
      <c r="B490">
        <f>SUMIF(利用履歴!$C$2:$C$48,"="&amp;定額コース支払!A490,利用履歴!$B$2:$B$48)</f>
        <v>0</v>
      </c>
      <c r="C490">
        <f t="shared" si="50"/>
        <v>88611550</v>
      </c>
      <c r="D490" s="9">
        <f t="shared" si="51"/>
        <v>31</v>
      </c>
      <c r="E490" s="12">
        <f t="shared" si="52"/>
        <v>1.1210958904109591E-2</v>
      </c>
      <c r="F490">
        <f t="shared" si="53"/>
        <v>993420</v>
      </c>
      <c r="G490">
        <f t="shared" si="54"/>
        <v>89604970</v>
      </c>
      <c r="H490" s="14"/>
      <c r="I490">
        <f t="shared" si="55"/>
        <v>89604970</v>
      </c>
      <c r="J490" s="11" t="str">
        <f t="shared" si="49"/>
        <v>-</v>
      </c>
    </row>
    <row r="491" spans="1:10">
      <c r="A491" s="8">
        <v>52779</v>
      </c>
      <c r="B491">
        <f>SUMIF(利用履歴!$C$2:$C$48,"="&amp;定額コース支払!A491,利用履歴!$B$2:$B$48)</f>
        <v>0</v>
      </c>
      <c r="C491">
        <f t="shared" si="50"/>
        <v>89604970</v>
      </c>
      <c r="D491" s="9">
        <f t="shared" si="51"/>
        <v>30</v>
      </c>
      <c r="E491" s="12">
        <f t="shared" si="52"/>
        <v>1.084931506849315E-2</v>
      </c>
      <c r="F491">
        <f t="shared" si="53"/>
        <v>972152</v>
      </c>
      <c r="G491">
        <f t="shared" si="54"/>
        <v>90577122</v>
      </c>
      <c r="H491" s="14"/>
      <c r="I491">
        <f t="shared" si="55"/>
        <v>90577122</v>
      </c>
      <c r="J491" s="11" t="str">
        <f t="shared" si="49"/>
        <v>-</v>
      </c>
    </row>
    <row r="492" spans="1:10">
      <c r="A492" s="8">
        <v>52810</v>
      </c>
      <c r="B492">
        <f>SUMIF(利用履歴!$C$2:$C$48,"="&amp;定額コース支払!A492,利用履歴!$B$2:$B$48)</f>
        <v>0</v>
      </c>
      <c r="C492">
        <f t="shared" si="50"/>
        <v>90577122</v>
      </c>
      <c r="D492" s="9">
        <f t="shared" si="51"/>
        <v>31</v>
      </c>
      <c r="E492" s="12">
        <f t="shared" si="52"/>
        <v>1.1210958904109591E-2</v>
      </c>
      <c r="F492">
        <f t="shared" si="53"/>
        <v>1015456</v>
      </c>
      <c r="G492">
        <f t="shared" si="54"/>
        <v>91592578</v>
      </c>
      <c r="H492" s="14"/>
      <c r="I492">
        <f t="shared" si="55"/>
        <v>91592578</v>
      </c>
      <c r="J492" s="11" t="str">
        <f t="shared" si="49"/>
        <v>-</v>
      </c>
    </row>
    <row r="493" spans="1:10">
      <c r="A493" s="8">
        <v>52841</v>
      </c>
      <c r="B493">
        <f>SUMIF(利用履歴!$C$2:$C$48,"="&amp;定額コース支払!A493,利用履歴!$B$2:$B$48)</f>
        <v>0</v>
      </c>
      <c r="C493">
        <f t="shared" si="50"/>
        <v>91592578</v>
      </c>
      <c r="D493" s="9">
        <f t="shared" si="51"/>
        <v>31</v>
      </c>
      <c r="E493" s="12">
        <f t="shared" si="52"/>
        <v>1.1210958904109591E-2</v>
      </c>
      <c r="F493">
        <f t="shared" si="53"/>
        <v>1026840</v>
      </c>
      <c r="G493">
        <f t="shared" si="54"/>
        <v>92619418</v>
      </c>
      <c r="H493" s="14"/>
      <c r="I493">
        <f t="shared" si="55"/>
        <v>92619418</v>
      </c>
      <c r="J493" s="11" t="str">
        <f t="shared" si="49"/>
        <v>-</v>
      </c>
    </row>
    <row r="494" spans="1:10">
      <c r="A494" s="8">
        <v>52871</v>
      </c>
      <c r="B494">
        <f>SUMIF(利用履歴!$C$2:$C$48,"="&amp;定額コース支払!A494,利用履歴!$B$2:$B$48)</f>
        <v>0</v>
      </c>
      <c r="C494">
        <f t="shared" si="50"/>
        <v>92619418</v>
      </c>
      <c r="D494" s="9">
        <f t="shared" si="51"/>
        <v>30</v>
      </c>
      <c r="E494" s="12">
        <f t="shared" si="52"/>
        <v>1.084931506849315E-2</v>
      </c>
      <c r="F494">
        <f t="shared" si="53"/>
        <v>1004857</v>
      </c>
      <c r="G494">
        <f t="shared" si="54"/>
        <v>93624275</v>
      </c>
      <c r="H494" s="14"/>
      <c r="I494">
        <f t="shared" si="55"/>
        <v>93624275</v>
      </c>
      <c r="J494" s="11" t="str">
        <f t="shared" si="49"/>
        <v>-</v>
      </c>
    </row>
    <row r="495" spans="1:10">
      <c r="A495" s="8">
        <v>52902</v>
      </c>
      <c r="B495">
        <f>SUMIF(利用履歴!$C$2:$C$48,"="&amp;定額コース支払!A495,利用履歴!$B$2:$B$48)</f>
        <v>0</v>
      </c>
      <c r="C495">
        <f t="shared" si="50"/>
        <v>93624275</v>
      </c>
      <c r="D495" s="9">
        <f t="shared" si="51"/>
        <v>31</v>
      </c>
      <c r="E495" s="12">
        <f t="shared" si="52"/>
        <v>1.1210958904109591E-2</v>
      </c>
      <c r="F495">
        <f t="shared" si="53"/>
        <v>1049617</v>
      </c>
      <c r="G495">
        <f t="shared" si="54"/>
        <v>94673892</v>
      </c>
      <c r="H495" s="14"/>
      <c r="I495">
        <f t="shared" si="55"/>
        <v>94673892</v>
      </c>
      <c r="J495" s="11" t="str">
        <f t="shared" si="49"/>
        <v>-</v>
      </c>
    </row>
    <row r="496" spans="1:10">
      <c r="A496" s="8">
        <v>52932</v>
      </c>
      <c r="B496">
        <f>SUMIF(利用履歴!$C$2:$C$48,"="&amp;定額コース支払!A496,利用履歴!$B$2:$B$48)</f>
        <v>0</v>
      </c>
      <c r="C496">
        <f t="shared" si="50"/>
        <v>94673892</v>
      </c>
      <c r="D496" s="9">
        <f t="shared" si="51"/>
        <v>30</v>
      </c>
      <c r="E496" s="12">
        <f t="shared" si="52"/>
        <v>1.084931506849315E-2</v>
      </c>
      <c r="F496">
        <f t="shared" si="53"/>
        <v>1027146</v>
      </c>
      <c r="G496">
        <f t="shared" si="54"/>
        <v>95701038</v>
      </c>
      <c r="H496" s="14"/>
      <c r="I496">
        <f t="shared" si="55"/>
        <v>95701038</v>
      </c>
      <c r="J496" s="11" t="str">
        <f t="shared" si="49"/>
        <v>-</v>
      </c>
    </row>
    <row r="497" spans="1:10">
      <c r="A497" s="8">
        <v>52963</v>
      </c>
      <c r="B497">
        <f>SUMIF(利用履歴!$C$2:$C$48,"="&amp;定額コース支払!A497,利用履歴!$B$2:$B$48)</f>
        <v>0</v>
      </c>
      <c r="C497">
        <f t="shared" si="50"/>
        <v>95701038</v>
      </c>
      <c r="D497" s="9">
        <f t="shared" si="51"/>
        <v>31</v>
      </c>
      <c r="E497" s="12">
        <f t="shared" si="52"/>
        <v>1.1210958904109591E-2</v>
      </c>
      <c r="F497">
        <f t="shared" si="53"/>
        <v>1072900</v>
      </c>
      <c r="G497">
        <f t="shared" si="54"/>
        <v>96773938</v>
      </c>
      <c r="H497" s="14"/>
      <c r="I497">
        <f t="shared" si="55"/>
        <v>96773938</v>
      </c>
      <c r="J497" s="11" t="str">
        <f t="shared" si="49"/>
        <v>-</v>
      </c>
    </row>
    <row r="498" spans="1:10">
      <c r="A498" s="8">
        <v>52994</v>
      </c>
      <c r="B498">
        <f>SUMIF(利用履歴!$C$2:$C$48,"="&amp;定額コース支払!A498,利用履歴!$B$2:$B$48)</f>
        <v>0</v>
      </c>
      <c r="C498">
        <f t="shared" si="50"/>
        <v>96773938</v>
      </c>
      <c r="D498" s="9">
        <f t="shared" si="51"/>
        <v>31</v>
      </c>
      <c r="E498" s="12">
        <f t="shared" si="52"/>
        <v>1.1210958904109591E-2</v>
      </c>
      <c r="F498">
        <f t="shared" si="53"/>
        <v>1084928</v>
      </c>
      <c r="G498">
        <f t="shared" si="54"/>
        <v>97858866</v>
      </c>
      <c r="H498" s="14"/>
      <c r="I498">
        <f t="shared" si="55"/>
        <v>97858866</v>
      </c>
      <c r="J498" s="11" t="str">
        <f t="shared" si="49"/>
        <v>-</v>
      </c>
    </row>
    <row r="499" spans="1:10">
      <c r="A499" s="8">
        <v>53022</v>
      </c>
      <c r="B499">
        <f>SUMIF(利用履歴!$C$2:$C$48,"="&amp;定額コース支払!A499,利用履歴!$B$2:$B$48)</f>
        <v>0</v>
      </c>
      <c r="C499">
        <f t="shared" si="50"/>
        <v>97858866</v>
      </c>
      <c r="D499" s="9">
        <f t="shared" si="51"/>
        <v>28</v>
      </c>
      <c r="E499" s="12">
        <f t="shared" si="52"/>
        <v>1.0126027397260274E-2</v>
      </c>
      <c r="F499">
        <f t="shared" si="53"/>
        <v>990921</v>
      </c>
      <c r="G499">
        <f t="shared" si="54"/>
        <v>98849787</v>
      </c>
      <c r="H499" s="14"/>
      <c r="I499">
        <f t="shared" si="55"/>
        <v>98849787</v>
      </c>
      <c r="J499" s="11" t="str">
        <f t="shared" si="49"/>
        <v>-</v>
      </c>
    </row>
    <row r="500" spans="1:10">
      <c r="A500" s="8">
        <v>53053</v>
      </c>
      <c r="B500">
        <f>SUMIF(利用履歴!$C$2:$C$48,"="&amp;定額コース支払!A500,利用履歴!$B$2:$B$48)</f>
        <v>0</v>
      </c>
      <c r="C500">
        <f t="shared" si="50"/>
        <v>98849787</v>
      </c>
      <c r="D500" s="9">
        <f t="shared" si="51"/>
        <v>31</v>
      </c>
      <c r="E500" s="12">
        <f t="shared" si="52"/>
        <v>1.1210958904109591E-2</v>
      </c>
      <c r="F500">
        <f t="shared" si="53"/>
        <v>1108200</v>
      </c>
      <c r="G500">
        <f t="shared" si="54"/>
        <v>99957987</v>
      </c>
      <c r="H500" s="14"/>
      <c r="I500">
        <f t="shared" si="55"/>
        <v>99957987</v>
      </c>
      <c r="J500" s="11" t="str">
        <f t="shared" si="49"/>
        <v>-</v>
      </c>
    </row>
    <row r="501" spans="1:10">
      <c r="A501" s="8">
        <v>53083</v>
      </c>
      <c r="B501">
        <f>SUMIF(利用履歴!$C$2:$C$48,"="&amp;定額コース支払!A501,利用履歴!$B$2:$B$48)</f>
        <v>0</v>
      </c>
      <c r="C501">
        <f t="shared" si="50"/>
        <v>99957987</v>
      </c>
      <c r="D501" s="9">
        <f t="shared" si="51"/>
        <v>30</v>
      </c>
      <c r="E501" s="12">
        <f t="shared" si="52"/>
        <v>1.084931506849315E-2</v>
      </c>
      <c r="F501">
        <f t="shared" si="53"/>
        <v>1084475</v>
      </c>
      <c r="G501">
        <f t="shared" si="54"/>
        <v>101042462</v>
      </c>
      <c r="H501" s="14"/>
      <c r="I501">
        <f t="shared" si="55"/>
        <v>101042462</v>
      </c>
      <c r="J501" s="11" t="str">
        <f t="shared" si="49"/>
        <v>-</v>
      </c>
    </row>
    <row r="502" spans="1:10">
      <c r="A502" s="8">
        <v>53114</v>
      </c>
      <c r="B502">
        <f>SUMIF(利用履歴!$C$2:$C$48,"="&amp;定額コース支払!A502,利用履歴!$B$2:$B$48)</f>
        <v>0</v>
      </c>
      <c r="C502">
        <f t="shared" si="50"/>
        <v>101042462</v>
      </c>
      <c r="D502" s="9">
        <f t="shared" si="51"/>
        <v>31</v>
      </c>
      <c r="E502" s="12">
        <f t="shared" si="52"/>
        <v>1.1210958904109591E-2</v>
      </c>
      <c r="F502">
        <f t="shared" si="53"/>
        <v>1132782</v>
      </c>
      <c r="G502">
        <f t="shared" si="54"/>
        <v>102175244</v>
      </c>
      <c r="H502" s="14"/>
      <c r="I502">
        <f t="shared" si="55"/>
        <v>102175244</v>
      </c>
      <c r="J502" s="11" t="str">
        <f t="shared" si="49"/>
        <v>-</v>
      </c>
    </row>
    <row r="503" spans="1:10">
      <c r="A503" s="8">
        <v>53144</v>
      </c>
      <c r="B503">
        <f>SUMIF(利用履歴!$C$2:$C$48,"="&amp;定額コース支払!A503,利用履歴!$B$2:$B$48)</f>
        <v>0</v>
      </c>
      <c r="C503">
        <f t="shared" si="50"/>
        <v>102175244</v>
      </c>
      <c r="D503" s="9">
        <f t="shared" si="51"/>
        <v>30</v>
      </c>
      <c r="E503" s="12">
        <f t="shared" si="52"/>
        <v>1.084931506849315E-2</v>
      </c>
      <c r="F503">
        <f t="shared" si="53"/>
        <v>1108531</v>
      </c>
      <c r="G503">
        <f t="shared" si="54"/>
        <v>103283775</v>
      </c>
      <c r="H503" s="14"/>
      <c r="I503">
        <f t="shared" si="55"/>
        <v>103283775</v>
      </c>
      <c r="J503" s="11" t="str">
        <f t="shared" si="49"/>
        <v>-</v>
      </c>
    </row>
    <row r="504" spans="1:10">
      <c r="A504" s="8">
        <v>53175</v>
      </c>
      <c r="B504">
        <f>SUMIF(利用履歴!$C$2:$C$48,"="&amp;定額コース支払!A504,利用履歴!$B$2:$B$48)</f>
        <v>0</v>
      </c>
      <c r="C504">
        <f t="shared" si="50"/>
        <v>103283775</v>
      </c>
      <c r="D504" s="9">
        <f t="shared" si="51"/>
        <v>31</v>
      </c>
      <c r="E504" s="12">
        <f t="shared" si="52"/>
        <v>1.1210958904109591E-2</v>
      </c>
      <c r="F504">
        <f t="shared" si="53"/>
        <v>1157910</v>
      </c>
      <c r="G504">
        <f t="shared" si="54"/>
        <v>104441685</v>
      </c>
      <c r="H504" s="14"/>
      <c r="I504">
        <f t="shared" si="55"/>
        <v>104441685</v>
      </c>
      <c r="J504" s="11" t="str">
        <f t="shared" si="49"/>
        <v>-</v>
      </c>
    </row>
    <row r="505" spans="1:10">
      <c r="A505" s="8">
        <v>53206</v>
      </c>
      <c r="B505">
        <f>SUMIF(利用履歴!$C$2:$C$48,"="&amp;定額コース支払!A505,利用履歴!$B$2:$B$48)</f>
        <v>0</v>
      </c>
      <c r="C505">
        <f t="shared" si="50"/>
        <v>104441685</v>
      </c>
      <c r="D505" s="9">
        <f t="shared" si="51"/>
        <v>31</v>
      </c>
      <c r="E505" s="12">
        <f t="shared" si="52"/>
        <v>1.1210958904109591E-2</v>
      </c>
      <c r="F505">
        <f t="shared" si="53"/>
        <v>1170891</v>
      </c>
      <c r="G505">
        <f t="shared" si="54"/>
        <v>105612576</v>
      </c>
      <c r="H505" s="14"/>
      <c r="I505">
        <f t="shared" si="55"/>
        <v>105612576</v>
      </c>
      <c r="J505" s="11" t="str">
        <f t="shared" si="49"/>
        <v>-</v>
      </c>
    </row>
    <row r="506" spans="1:10">
      <c r="A506" s="8">
        <v>53236</v>
      </c>
      <c r="B506">
        <f>SUMIF(利用履歴!$C$2:$C$48,"="&amp;定額コース支払!A506,利用履歴!$B$2:$B$48)</f>
        <v>0</v>
      </c>
      <c r="C506">
        <f t="shared" si="50"/>
        <v>105612576</v>
      </c>
      <c r="D506" s="9">
        <f t="shared" si="51"/>
        <v>30</v>
      </c>
      <c r="E506" s="12">
        <f t="shared" si="52"/>
        <v>1.084931506849315E-2</v>
      </c>
      <c r="F506">
        <f t="shared" si="53"/>
        <v>1145824</v>
      </c>
      <c r="G506">
        <f t="shared" si="54"/>
        <v>106758400</v>
      </c>
      <c r="H506" s="14"/>
      <c r="I506">
        <f t="shared" si="55"/>
        <v>106758400</v>
      </c>
      <c r="J506" s="11" t="str">
        <f t="shared" si="49"/>
        <v>-</v>
      </c>
    </row>
    <row r="507" spans="1:10">
      <c r="A507" s="8">
        <v>53267</v>
      </c>
      <c r="B507">
        <f>SUMIF(利用履歴!$C$2:$C$48,"="&amp;定額コース支払!A507,利用履歴!$B$2:$B$48)</f>
        <v>0</v>
      </c>
      <c r="C507">
        <f t="shared" si="50"/>
        <v>106758400</v>
      </c>
      <c r="D507" s="9">
        <f t="shared" si="51"/>
        <v>31</v>
      </c>
      <c r="E507" s="12">
        <f t="shared" si="52"/>
        <v>1.1210958904109591E-2</v>
      </c>
      <c r="F507">
        <f t="shared" si="53"/>
        <v>1196864</v>
      </c>
      <c r="G507">
        <f t="shared" si="54"/>
        <v>107955264</v>
      </c>
      <c r="H507" s="14"/>
      <c r="I507">
        <f t="shared" si="55"/>
        <v>107955264</v>
      </c>
      <c r="J507" s="11" t="str">
        <f t="shared" si="49"/>
        <v>-</v>
      </c>
    </row>
    <row r="508" spans="1:10">
      <c r="A508" s="8">
        <v>53297</v>
      </c>
      <c r="B508">
        <f>SUMIF(利用履歴!$C$2:$C$48,"="&amp;定額コース支払!A508,利用履歴!$B$2:$B$48)</f>
        <v>0</v>
      </c>
      <c r="C508">
        <f t="shared" si="50"/>
        <v>107955264</v>
      </c>
      <c r="D508" s="9">
        <f t="shared" si="51"/>
        <v>30</v>
      </c>
      <c r="E508" s="12">
        <f t="shared" si="52"/>
        <v>1.084931506849315E-2</v>
      </c>
      <c r="F508">
        <f t="shared" si="53"/>
        <v>1171240</v>
      </c>
      <c r="G508">
        <f t="shared" si="54"/>
        <v>109126504</v>
      </c>
      <c r="H508" s="14"/>
      <c r="I508">
        <f t="shared" si="55"/>
        <v>109126504</v>
      </c>
      <c r="J508" s="11" t="str">
        <f t="shared" si="49"/>
        <v>-</v>
      </c>
    </row>
    <row r="509" spans="1:10">
      <c r="A509" s="8">
        <v>53328</v>
      </c>
      <c r="B509">
        <f>SUMIF(利用履歴!$C$2:$C$48,"="&amp;定額コース支払!A509,利用履歴!$B$2:$B$48)</f>
        <v>0</v>
      </c>
      <c r="C509">
        <f t="shared" si="50"/>
        <v>109126504</v>
      </c>
      <c r="D509" s="9">
        <f t="shared" si="51"/>
        <v>31</v>
      </c>
      <c r="E509" s="12">
        <f t="shared" si="52"/>
        <v>1.1210958904109591E-2</v>
      </c>
      <c r="F509">
        <f t="shared" si="53"/>
        <v>1223412</v>
      </c>
      <c r="G509">
        <f t="shared" si="54"/>
        <v>110349916</v>
      </c>
      <c r="H509" s="14"/>
      <c r="I509">
        <f t="shared" si="55"/>
        <v>110349916</v>
      </c>
      <c r="J509" s="11" t="str">
        <f t="shared" si="49"/>
        <v>-</v>
      </c>
    </row>
    <row r="510" spans="1:10">
      <c r="A510" s="8">
        <v>53359</v>
      </c>
      <c r="B510">
        <f>SUMIF(利用履歴!$C$2:$C$48,"="&amp;定額コース支払!A510,利用履歴!$B$2:$B$48)</f>
        <v>0</v>
      </c>
      <c r="C510">
        <f t="shared" si="50"/>
        <v>110349916</v>
      </c>
      <c r="D510" s="9">
        <f t="shared" si="51"/>
        <v>31</v>
      </c>
      <c r="E510" s="12">
        <f t="shared" si="52"/>
        <v>1.1210958904109591E-2</v>
      </c>
      <c r="F510">
        <f t="shared" si="53"/>
        <v>1237128</v>
      </c>
      <c r="G510">
        <f t="shared" si="54"/>
        <v>111587044</v>
      </c>
      <c r="H510" s="14"/>
      <c r="I510">
        <f t="shared" si="55"/>
        <v>111587044</v>
      </c>
      <c r="J510" s="11" t="str">
        <f t="shared" si="49"/>
        <v>-</v>
      </c>
    </row>
    <row r="511" spans="1:10">
      <c r="A511" s="8">
        <v>53387</v>
      </c>
      <c r="B511">
        <f>SUMIF(利用履歴!$C$2:$C$48,"="&amp;定額コース支払!A511,利用履歴!$B$2:$B$48)</f>
        <v>0</v>
      </c>
      <c r="C511">
        <f t="shared" si="50"/>
        <v>111587044</v>
      </c>
      <c r="D511" s="9">
        <f t="shared" si="51"/>
        <v>28</v>
      </c>
      <c r="E511" s="12">
        <f t="shared" si="52"/>
        <v>1.0126027397260274E-2</v>
      </c>
      <c r="F511">
        <f t="shared" si="53"/>
        <v>1129933</v>
      </c>
      <c r="G511">
        <f t="shared" si="54"/>
        <v>112716977</v>
      </c>
      <c r="H511" s="14"/>
      <c r="I511">
        <f t="shared" si="55"/>
        <v>112716977</v>
      </c>
      <c r="J511" s="11" t="str">
        <f t="shared" si="49"/>
        <v>-</v>
      </c>
    </row>
    <row r="512" spans="1:10">
      <c r="A512" s="8">
        <v>53418</v>
      </c>
      <c r="B512">
        <f>SUMIF(利用履歴!$C$2:$C$48,"="&amp;定額コース支払!A512,利用履歴!$B$2:$B$48)</f>
        <v>0</v>
      </c>
      <c r="C512">
        <f t="shared" si="50"/>
        <v>112716977</v>
      </c>
      <c r="D512" s="9">
        <f t="shared" si="51"/>
        <v>31</v>
      </c>
      <c r="E512" s="12">
        <f t="shared" si="52"/>
        <v>1.1210958904109591E-2</v>
      </c>
      <c r="F512">
        <f t="shared" si="53"/>
        <v>1263665</v>
      </c>
      <c r="G512">
        <f t="shared" si="54"/>
        <v>113980642</v>
      </c>
      <c r="H512" s="14"/>
      <c r="I512">
        <f t="shared" si="55"/>
        <v>113980642</v>
      </c>
      <c r="J512" s="11" t="str">
        <f t="shared" si="49"/>
        <v>-</v>
      </c>
    </row>
    <row r="513" spans="1:10">
      <c r="A513" s="8">
        <v>53448</v>
      </c>
      <c r="B513">
        <f>SUMIF(利用履歴!$C$2:$C$48,"="&amp;定額コース支払!A513,利用履歴!$B$2:$B$48)</f>
        <v>0</v>
      </c>
      <c r="C513">
        <f t="shared" si="50"/>
        <v>113980642</v>
      </c>
      <c r="D513" s="9">
        <f t="shared" si="51"/>
        <v>30</v>
      </c>
      <c r="E513" s="12">
        <f t="shared" si="52"/>
        <v>1.084931506849315E-2</v>
      </c>
      <c r="F513">
        <f t="shared" si="53"/>
        <v>1236611</v>
      </c>
      <c r="G513">
        <f t="shared" si="54"/>
        <v>115217253</v>
      </c>
      <c r="H513" s="14"/>
      <c r="I513">
        <f t="shared" si="55"/>
        <v>115217253</v>
      </c>
      <c r="J513" s="11" t="str">
        <f t="shared" si="49"/>
        <v>-</v>
      </c>
    </row>
    <row r="514" spans="1:10">
      <c r="A514" s="8">
        <v>53479</v>
      </c>
      <c r="B514">
        <f>SUMIF(利用履歴!$C$2:$C$48,"="&amp;定額コース支払!A514,利用履歴!$B$2:$B$48)</f>
        <v>0</v>
      </c>
      <c r="C514">
        <f t="shared" si="50"/>
        <v>115217253</v>
      </c>
      <c r="D514" s="9">
        <f t="shared" si="51"/>
        <v>31</v>
      </c>
      <c r="E514" s="12">
        <f t="shared" si="52"/>
        <v>1.1210958904109591E-2</v>
      </c>
      <c r="F514">
        <f t="shared" si="53"/>
        <v>1291695</v>
      </c>
      <c r="G514">
        <f t="shared" si="54"/>
        <v>116508948</v>
      </c>
      <c r="H514" s="14"/>
      <c r="I514">
        <f t="shared" si="55"/>
        <v>116508948</v>
      </c>
      <c r="J514" s="11" t="str">
        <f t="shared" si="49"/>
        <v>-</v>
      </c>
    </row>
    <row r="515" spans="1:10">
      <c r="A515" s="8">
        <v>53509</v>
      </c>
      <c r="B515">
        <f>SUMIF(利用履歴!$C$2:$C$48,"="&amp;定額コース支払!A515,利用履歴!$B$2:$B$48)</f>
        <v>0</v>
      </c>
      <c r="C515">
        <f t="shared" si="50"/>
        <v>116508948</v>
      </c>
      <c r="D515" s="9">
        <f t="shared" si="51"/>
        <v>30</v>
      </c>
      <c r="E515" s="12">
        <f t="shared" si="52"/>
        <v>1.084931506849315E-2</v>
      </c>
      <c r="F515">
        <f t="shared" si="53"/>
        <v>1264042</v>
      </c>
      <c r="G515">
        <f t="shared" si="54"/>
        <v>117772990</v>
      </c>
      <c r="H515" s="14"/>
      <c r="I515">
        <f t="shared" si="55"/>
        <v>117772990</v>
      </c>
      <c r="J515" s="11" t="str">
        <f t="shared" si="49"/>
        <v>-</v>
      </c>
    </row>
    <row r="516" spans="1:10">
      <c r="A516" s="8">
        <v>53540</v>
      </c>
      <c r="B516">
        <f>SUMIF(利用履歴!$C$2:$C$48,"="&amp;定額コース支払!A516,利用履歴!$B$2:$B$48)</f>
        <v>0</v>
      </c>
      <c r="C516">
        <f t="shared" si="50"/>
        <v>117772990</v>
      </c>
      <c r="D516" s="9">
        <f t="shared" si="51"/>
        <v>31</v>
      </c>
      <c r="E516" s="12">
        <f t="shared" si="52"/>
        <v>1.1210958904109591E-2</v>
      </c>
      <c r="F516">
        <f t="shared" si="53"/>
        <v>1320348</v>
      </c>
      <c r="G516">
        <f t="shared" si="54"/>
        <v>119093338</v>
      </c>
      <c r="H516" s="14"/>
      <c r="I516">
        <f t="shared" si="55"/>
        <v>119093338</v>
      </c>
      <c r="J516" s="11" t="str">
        <f t="shared" si="49"/>
        <v>-</v>
      </c>
    </row>
    <row r="517" spans="1:10">
      <c r="A517" s="8">
        <v>53571</v>
      </c>
      <c r="B517">
        <f>SUMIF(利用履歴!$C$2:$C$48,"="&amp;定額コース支払!A517,利用履歴!$B$2:$B$48)</f>
        <v>0</v>
      </c>
      <c r="C517">
        <f t="shared" si="50"/>
        <v>119093338</v>
      </c>
      <c r="D517" s="9">
        <f t="shared" si="51"/>
        <v>31</v>
      </c>
      <c r="E517" s="12">
        <f t="shared" si="52"/>
        <v>1.1210958904109591E-2</v>
      </c>
      <c r="F517">
        <f t="shared" si="53"/>
        <v>1335150</v>
      </c>
      <c r="G517">
        <f t="shared" si="54"/>
        <v>120428488</v>
      </c>
      <c r="H517" s="14"/>
      <c r="I517">
        <f t="shared" si="55"/>
        <v>120428488</v>
      </c>
      <c r="J517" s="11" t="str">
        <f t="shared" si="49"/>
        <v>-</v>
      </c>
    </row>
    <row r="518" spans="1:10">
      <c r="A518" s="8">
        <v>53601</v>
      </c>
      <c r="B518">
        <f>SUMIF(利用履歴!$C$2:$C$48,"="&amp;定額コース支払!A518,利用履歴!$B$2:$B$48)</f>
        <v>0</v>
      </c>
      <c r="C518">
        <f t="shared" si="50"/>
        <v>120428488</v>
      </c>
      <c r="D518" s="9">
        <f t="shared" si="51"/>
        <v>30</v>
      </c>
      <c r="E518" s="12">
        <f t="shared" si="52"/>
        <v>1.084931506849315E-2</v>
      </c>
      <c r="F518">
        <f t="shared" si="53"/>
        <v>1306566</v>
      </c>
      <c r="G518">
        <f t="shared" si="54"/>
        <v>121735054</v>
      </c>
      <c r="H518" s="14"/>
      <c r="I518">
        <f t="shared" si="55"/>
        <v>121735054</v>
      </c>
      <c r="J518" s="11" t="str">
        <f t="shared" ref="J518:J568" si="56">IF(H518=0,"-",F518/H518)</f>
        <v>-</v>
      </c>
    </row>
    <row r="519" spans="1:10">
      <c r="A519" s="8">
        <v>53632</v>
      </c>
      <c r="B519">
        <f>SUMIF(利用履歴!$C$2:$C$48,"="&amp;定額コース支払!A519,利用履歴!$B$2:$B$48)</f>
        <v>0</v>
      </c>
      <c r="C519">
        <f t="shared" ref="C519:C568" si="57">B518+I518</f>
        <v>121735054</v>
      </c>
      <c r="D519" s="9">
        <f t="shared" ref="D519:D568" si="58">A519-A518</f>
        <v>31</v>
      </c>
      <c r="E519" s="12">
        <f t="shared" ref="E519:E568" si="59">$B$1*D519/365</f>
        <v>1.1210958904109591E-2</v>
      </c>
      <c r="F519">
        <f t="shared" ref="F519:F568" si="60">INT(E519*C519)</f>
        <v>1364766</v>
      </c>
      <c r="G519">
        <f t="shared" ref="G519:G568" si="61">F519+C519</f>
        <v>123099820</v>
      </c>
      <c r="H519" s="14"/>
      <c r="I519">
        <f t="shared" ref="I519:I568" si="62">G519-H519</f>
        <v>123099820</v>
      </c>
      <c r="J519" s="11" t="str">
        <f t="shared" si="56"/>
        <v>-</v>
      </c>
    </row>
    <row r="520" spans="1:10">
      <c r="A520" s="8">
        <v>53662</v>
      </c>
      <c r="B520">
        <f>SUMIF(利用履歴!$C$2:$C$48,"="&amp;定額コース支払!A520,利用履歴!$B$2:$B$48)</f>
        <v>0</v>
      </c>
      <c r="C520">
        <f t="shared" si="57"/>
        <v>123099820</v>
      </c>
      <c r="D520" s="9">
        <f t="shared" si="58"/>
        <v>30</v>
      </c>
      <c r="E520" s="12">
        <f t="shared" si="59"/>
        <v>1.084931506849315E-2</v>
      </c>
      <c r="F520">
        <f t="shared" si="60"/>
        <v>1335548</v>
      </c>
      <c r="G520">
        <f t="shared" si="61"/>
        <v>124435368</v>
      </c>
      <c r="H520" s="14"/>
      <c r="I520">
        <f t="shared" si="62"/>
        <v>124435368</v>
      </c>
      <c r="J520" s="11" t="str">
        <f t="shared" si="56"/>
        <v>-</v>
      </c>
    </row>
    <row r="521" spans="1:10">
      <c r="A521" s="8">
        <v>53693</v>
      </c>
      <c r="B521">
        <f>SUMIF(利用履歴!$C$2:$C$48,"="&amp;定額コース支払!A521,利用履歴!$B$2:$B$48)</f>
        <v>0</v>
      </c>
      <c r="C521">
        <f t="shared" si="57"/>
        <v>124435368</v>
      </c>
      <c r="D521" s="9">
        <f t="shared" si="58"/>
        <v>31</v>
      </c>
      <c r="E521" s="12">
        <f t="shared" si="59"/>
        <v>1.1210958904109591E-2</v>
      </c>
      <c r="F521">
        <f t="shared" si="60"/>
        <v>1395039</v>
      </c>
      <c r="G521">
        <f t="shared" si="61"/>
        <v>125830407</v>
      </c>
      <c r="H521" s="14"/>
      <c r="I521">
        <f t="shared" si="62"/>
        <v>125830407</v>
      </c>
      <c r="J521" s="11" t="str">
        <f t="shared" si="56"/>
        <v>-</v>
      </c>
    </row>
    <row r="522" spans="1:10">
      <c r="A522" s="8">
        <v>53724</v>
      </c>
      <c r="B522">
        <f>SUMIF(利用履歴!$C$2:$C$48,"="&amp;定額コース支払!A522,利用履歴!$B$2:$B$48)</f>
        <v>0</v>
      </c>
      <c r="C522">
        <f t="shared" si="57"/>
        <v>125830407</v>
      </c>
      <c r="D522" s="9">
        <f t="shared" si="58"/>
        <v>31</v>
      </c>
      <c r="E522" s="12">
        <f t="shared" si="59"/>
        <v>1.1210958904109591E-2</v>
      </c>
      <c r="F522">
        <f t="shared" si="60"/>
        <v>1410679</v>
      </c>
      <c r="G522">
        <f t="shared" si="61"/>
        <v>127241086</v>
      </c>
      <c r="H522" s="14"/>
      <c r="I522">
        <f t="shared" si="62"/>
        <v>127241086</v>
      </c>
      <c r="J522" s="11" t="str">
        <f t="shared" si="56"/>
        <v>-</v>
      </c>
    </row>
    <row r="523" spans="1:10">
      <c r="A523" s="8">
        <v>53752</v>
      </c>
      <c r="B523">
        <f>SUMIF(利用履歴!$C$2:$C$48,"="&amp;定額コース支払!A523,利用履歴!$B$2:$B$48)</f>
        <v>0</v>
      </c>
      <c r="C523">
        <f t="shared" si="57"/>
        <v>127241086</v>
      </c>
      <c r="D523" s="9">
        <f t="shared" si="58"/>
        <v>28</v>
      </c>
      <c r="E523" s="12">
        <f t="shared" si="59"/>
        <v>1.0126027397260274E-2</v>
      </c>
      <c r="F523">
        <f t="shared" si="60"/>
        <v>1288446</v>
      </c>
      <c r="G523">
        <f t="shared" si="61"/>
        <v>128529532</v>
      </c>
      <c r="H523" s="14"/>
      <c r="I523">
        <f t="shared" si="62"/>
        <v>128529532</v>
      </c>
      <c r="J523" s="11" t="str">
        <f t="shared" si="56"/>
        <v>-</v>
      </c>
    </row>
    <row r="524" spans="1:10">
      <c r="A524" s="8">
        <v>53783</v>
      </c>
      <c r="B524">
        <f>SUMIF(利用履歴!$C$2:$C$48,"="&amp;定額コース支払!A524,利用履歴!$B$2:$B$48)</f>
        <v>0</v>
      </c>
      <c r="C524">
        <f t="shared" si="57"/>
        <v>128529532</v>
      </c>
      <c r="D524" s="9">
        <f t="shared" si="58"/>
        <v>31</v>
      </c>
      <c r="E524" s="12">
        <f t="shared" si="59"/>
        <v>1.1210958904109591E-2</v>
      </c>
      <c r="F524">
        <f t="shared" si="60"/>
        <v>1440939</v>
      </c>
      <c r="G524">
        <f t="shared" si="61"/>
        <v>129970471</v>
      </c>
      <c r="H524" s="14"/>
      <c r="I524">
        <f t="shared" si="62"/>
        <v>129970471</v>
      </c>
      <c r="J524" s="11" t="str">
        <f t="shared" si="56"/>
        <v>-</v>
      </c>
    </row>
    <row r="525" spans="1:10">
      <c r="A525" s="8">
        <v>53813</v>
      </c>
      <c r="B525">
        <f>SUMIF(利用履歴!$C$2:$C$48,"="&amp;定額コース支払!A525,利用履歴!$B$2:$B$48)</f>
        <v>0</v>
      </c>
      <c r="C525">
        <f t="shared" si="57"/>
        <v>129970471</v>
      </c>
      <c r="D525" s="9">
        <f t="shared" si="58"/>
        <v>30</v>
      </c>
      <c r="E525" s="12">
        <f t="shared" si="59"/>
        <v>1.084931506849315E-2</v>
      </c>
      <c r="F525">
        <f t="shared" si="60"/>
        <v>1410090</v>
      </c>
      <c r="G525">
        <f t="shared" si="61"/>
        <v>131380561</v>
      </c>
      <c r="H525" s="14"/>
      <c r="I525">
        <f t="shared" si="62"/>
        <v>131380561</v>
      </c>
      <c r="J525" s="11" t="str">
        <f t="shared" si="56"/>
        <v>-</v>
      </c>
    </row>
    <row r="526" spans="1:10">
      <c r="A526" s="8">
        <v>53844</v>
      </c>
      <c r="B526">
        <f>SUMIF(利用履歴!$C$2:$C$48,"="&amp;定額コース支払!A526,利用履歴!$B$2:$B$48)</f>
        <v>0</v>
      </c>
      <c r="C526">
        <f t="shared" si="57"/>
        <v>131380561</v>
      </c>
      <c r="D526" s="9">
        <f t="shared" si="58"/>
        <v>31</v>
      </c>
      <c r="E526" s="12">
        <f t="shared" si="59"/>
        <v>1.1210958904109591E-2</v>
      </c>
      <c r="F526">
        <f t="shared" si="60"/>
        <v>1472902</v>
      </c>
      <c r="G526">
        <f t="shared" si="61"/>
        <v>132853463</v>
      </c>
      <c r="H526" s="14"/>
      <c r="I526">
        <f t="shared" si="62"/>
        <v>132853463</v>
      </c>
      <c r="J526" s="11" t="str">
        <f t="shared" si="56"/>
        <v>-</v>
      </c>
    </row>
    <row r="527" spans="1:10">
      <c r="A527" s="8">
        <v>53874</v>
      </c>
      <c r="B527">
        <f>SUMIF(利用履歴!$C$2:$C$48,"="&amp;定額コース支払!A527,利用履歴!$B$2:$B$48)</f>
        <v>0</v>
      </c>
      <c r="C527">
        <f t="shared" si="57"/>
        <v>132853463</v>
      </c>
      <c r="D527" s="9">
        <f t="shared" si="58"/>
        <v>30</v>
      </c>
      <c r="E527" s="12">
        <f t="shared" si="59"/>
        <v>1.084931506849315E-2</v>
      </c>
      <c r="F527">
        <f t="shared" si="60"/>
        <v>1441369</v>
      </c>
      <c r="G527">
        <f t="shared" si="61"/>
        <v>134294832</v>
      </c>
      <c r="H527" s="14"/>
      <c r="I527">
        <f t="shared" si="62"/>
        <v>134294832</v>
      </c>
      <c r="J527" s="11" t="str">
        <f t="shared" si="56"/>
        <v>-</v>
      </c>
    </row>
    <row r="528" spans="1:10">
      <c r="A528" s="8">
        <v>53905</v>
      </c>
      <c r="B528">
        <f>SUMIF(利用履歴!$C$2:$C$48,"="&amp;定額コース支払!A528,利用履歴!$B$2:$B$48)</f>
        <v>0</v>
      </c>
      <c r="C528">
        <f t="shared" si="57"/>
        <v>134294832</v>
      </c>
      <c r="D528" s="9">
        <f t="shared" si="58"/>
        <v>31</v>
      </c>
      <c r="E528" s="12">
        <f t="shared" si="59"/>
        <v>1.1210958904109591E-2</v>
      </c>
      <c r="F528">
        <f t="shared" si="60"/>
        <v>1505573</v>
      </c>
      <c r="G528">
        <f t="shared" si="61"/>
        <v>135800405</v>
      </c>
      <c r="H528" s="14"/>
      <c r="I528">
        <f t="shared" si="62"/>
        <v>135800405</v>
      </c>
      <c r="J528" s="11" t="str">
        <f t="shared" si="56"/>
        <v>-</v>
      </c>
    </row>
    <row r="529" spans="1:10">
      <c r="A529" s="8">
        <v>53936</v>
      </c>
      <c r="B529">
        <f>SUMIF(利用履歴!$C$2:$C$48,"="&amp;定額コース支払!A529,利用履歴!$B$2:$B$48)</f>
        <v>0</v>
      </c>
      <c r="C529">
        <f t="shared" si="57"/>
        <v>135800405</v>
      </c>
      <c r="D529" s="9">
        <f t="shared" si="58"/>
        <v>31</v>
      </c>
      <c r="E529" s="12">
        <f t="shared" si="59"/>
        <v>1.1210958904109591E-2</v>
      </c>
      <c r="F529">
        <f t="shared" si="60"/>
        <v>1522452</v>
      </c>
      <c r="G529">
        <f t="shared" si="61"/>
        <v>137322857</v>
      </c>
      <c r="H529" s="14"/>
      <c r="I529">
        <f t="shared" si="62"/>
        <v>137322857</v>
      </c>
      <c r="J529" s="11" t="str">
        <f t="shared" si="56"/>
        <v>-</v>
      </c>
    </row>
    <row r="530" spans="1:10">
      <c r="A530" s="8">
        <v>53966</v>
      </c>
      <c r="B530">
        <f>SUMIF(利用履歴!$C$2:$C$48,"="&amp;定額コース支払!A530,利用履歴!$B$2:$B$48)</f>
        <v>0</v>
      </c>
      <c r="C530">
        <f t="shared" si="57"/>
        <v>137322857</v>
      </c>
      <c r="D530" s="9">
        <f t="shared" si="58"/>
        <v>30</v>
      </c>
      <c r="E530" s="12">
        <f t="shared" si="59"/>
        <v>1.084931506849315E-2</v>
      </c>
      <c r="F530">
        <f t="shared" si="60"/>
        <v>1489858</v>
      </c>
      <c r="G530">
        <f t="shared" si="61"/>
        <v>138812715</v>
      </c>
      <c r="H530" s="14"/>
      <c r="I530">
        <f t="shared" si="62"/>
        <v>138812715</v>
      </c>
      <c r="J530" s="11" t="str">
        <f t="shared" si="56"/>
        <v>-</v>
      </c>
    </row>
    <row r="531" spans="1:10">
      <c r="A531" s="8">
        <v>53997</v>
      </c>
      <c r="B531">
        <f>SUMIF(利用履歴!$C$2:$C$48,"="&amp;定額コース支払!A531,利用履歴!$B$2:$B$48)</f>
        <v>0</v>
      </c>
      <c r="C531">
        <f t="shared" si="57"/>
        <v>138812715</v>
      </c>
      <c r="D531" s="9">
        <f t="shared" si="58"/>
        <v>31</v>
      </c>
      <c r="E531" s="12">
        <f t="shared" si="59"/>
        <v>1.1210958904109591E-2</v>
      </c>
      <c r="F531">
        <f t="shared" si="60"/>
        <v>1556223</v>
      </c>
      <c r="G531">
        <f t="shared" si="61"/>
        <v>140368938</v>
      </c>
      <c r="H531" s="14"/>
      <c r="I531">
        <f t="shared" si="62"/>
        <v>140368938</v>
      </c>
      <c r="J531" s="11" t="str">
        <f t="shared" si="56"/>
        <v>-</v>
      </c>
    </row>
    <row r="532" spans="1:10">
      <c r="A532" s="8">
        <v>54027</v>
      </c>
      <c r="B532">
        <f>SUMIF(利用履歴!$C$2:$C$48,"="&amp;定額コース支払!A532,利用履歴!$B$2:$B$48)</f>
        <v>0</v>
      </c>
      <c r="C532">
        <f t="shared" si="57"/>
        <v>140368938</v>
      </c>
      <c r="D532" s="9">
        <f t="shared" si="58"/>
        <v>30</v>
      </c>
      <c r="E532" s="12">
        <f t="shared" si="59"/>
        <v>1.084931506849315E-2</v>
      </c>
      <c r="F532">
        <f t="shared" si="60"/>
        <v>1522906</v>
      </c>
      <c r="G532">
        <f t="shared" si="61"/>
        <v>141891844</v>
      </c>
      <c r="H532" s="14"/>
      <c r="I532">
        <f t="shared" si="62"/>
        <v>141891844</v>
      </c>
      <c r="J532" s="11" t="str">
        <f t="shared" si="56"/>
        <v>-</v>
      </c>
    </row>
    <row r="533" spans="1:10">
      <c r="A533" s="8">
        <v>54058</v>
      </c>
      <c r="B533">
        <f>SUMIF(利用履歴!$C$2:$C$48,"="&amp;定額コース支払!A533,利用履歴!$B$2:$B$48)</f>
        <v>0</v>
      </c>
      <c r="C533">
        <f t="shared" si="57"/>
        <v>141891844</v>
      </c>
      <c r="D533" s="9">
        <f t="shared" si="58"/>
        <v>31</v>
      </c>
      <c r="E533" s="12">
        <f t="shared" si="59"/>
        <v>1.1210958904109591E-2</v>
      </c>
      <c r="F533">
        <f t="shared" si="60"/>
        <v>1590743</v>
      </c>
      <c r="G533">
        <f t="shared" si="61"/>
        <v>143482587</v>
      </c>
      <c r="H533" s="14"/>
      <c r="I533">
        <f t="shared" si="62"/>
        <v>143482587</v>
      </c>
      <c r="J533" s="11" t="str">
        <f t="shared" si="56"/>
        <v>-</v>
      </c>
    </row>
    <row r="534" spans="1:10">
      <c r="A534" s="8">
        <v>54089</v>
      </c>
      <c r="B534">
        <f>SUMIF(利用履歴!$C$2:$C$48,"="&amp;定額コース支払!A534,利用履歴!$B$2:$B$48)</f>
        <v>0</v>
      </c>
      <c r="C534">
        <f t="shared" si="57"/>
        <v>143482587</v>
      </c>
      <c r="D534" s="9">
        <f t="shared" si="58"/>
        <v>31</v>
      </c>
      <c r="E534" s="12">
        <f t="shared" si="59"/>
        <v>1.1210958904109591E-2</v>
      </c>
      <c r="F534">
        <f t="shared" si="60"/>
        <v>1608577</v>
      </c>
      <c r="G534">
        <f t="shared" si="61"/>
        <v>145091164</v>
      </c>
      <c r="H534" s="14"/>
      <c r="I534">
        <f t="shared" si="62"/>
        <v>145091164</v>
      </c>
      <c r="J534" s="11" t="str">
        <f t="shared" si="56"/>
        <v>-</v>
      </c>
    </row>
    <row r="535" spans="1:10">
      <c r="A535" s="8">
        <v>54118</v>
      </c>
      <c r="B535">
        <f>SUMIF(利用履歴!$C$2:$C$48,"="&amp;定額コース支払!A535,利用履歴!$B$2:$B$48)</f>
        <v>0</v>
      </c>
      <c r="C535">
        <f t="shared" si="57"/>
        <v>145091164</v>
      </c>
      <c r="D535" s="9">
        <f t="shared" si="58"/>
        <v>29</v>
      </c>
      <c r="E535" s="12">
        <f t="shared" si="59"/>
        <v>1.0487671232876713E-2</v>
      </c>
      <c r="F535">
        <f t="shared" si="60"/>
        <v>1521668</v>
      </c>
      <c r="G535">
        <f t="shared" si="61"/>
        <v>146612832</v>
      </c>
      <c r="H535" s="14"/>
      <c r="I535">
        <f t="shared" si="62"/>
        <v>146612832</v>
      </c>
      <c r="J535" s="11" t="str">
        <f t="shared" si="56"/>
        <v>-</v>
      </c>
    </row>
    <row r="536" spans="1:10">
      <c r="A536" s="8">
        <v>54149</v>
      </c>
      <c r="B536">
        <f>SUMIF(利用履歴!$C$2:$C$48,"="&amp;定額コース支払!A536,利用履歴!$B$2:$B$48)</f>
        <v>0</v>
      </c>
      <c r="C536">
        <f t="shared" si="57"/>
        <v>146612832</v>
      </c>
      <c r="D536" s="9">
        <f t="shared" si="58"/>
        <v>31</v>
      </c>
      <c r="E536" s="12">
        <f t="shared" si="59"/>
        <v>1.1210958904109591E-2</v>
      </c>
      <c r="F536">
        <f t="shared" si="60"/>
        <v>1643670</v>
      </c>
      <c r="G536">
        <f t="shared" si="61"/>
        <v>148256502</v>
      </c>
      <c r="H536" s="14"/>
      <c r="I536">
        <f t="shared" si="62"/>
        <v>148256502</v>
      </c>
      <c r="J536" s="11" t="str">
        <f t="shared" si="56"/>
        <v>-</v>
      </c>
    </row>
    <row r="537" spans="1:10">
      <c r="A537" s="8">
        <v>54179</v>
      </c>
      <c r="B537">
        <f>SUMIF(利用履歴!$C$2:$C$48,"="&amp;定額コース支払!A537,利用履歴!$B$2:$B$48)</f>
        <v>0</v>
      </c>
      <c r="C537">
        <f t="shared" si="57"/>
        <v>148256502</v>
      </c>
      <c r="D537" s="9">
        <f t="shared" si="58"/>
        <v>30</v>
      </c>
      <c r="E537" s="12">
        <f t="shared" si="59"/>
        <v>1.084931506849315E-2</v>
      </c>
      <c r="F537">
        <f t="shared" si="60"/>
        <v>1608481</v>
      </c>
      <c r="G537">
        <f t="shared" si="61"/>
        <v>149864983</v>
      </c>
      <c r="H537" s="14"/>
      <c r="I537">
        <f t="shared" si="62"/>
        <v>149864983</v>
      </c>
      <c r="J537" s="11" t="str">
        <f t="shared" si="56"/>
        <v>-</v>
      </c>
    </row>
    <row r="538" spans="1:10">
      <c r="A538" s="8">
        <v>54210</v>
      </c>
      <c r="B538">
        <f>SUMIF(利用履歴!$C$2:$C$48,"="&amp;定額コース支払!A538,利用履歴!$B$2:$B$48)</f>
        <v>0</v>
      </c>
      <c r="C538">
        <f t="shared" si="57"/>
        <v>149864983</v>
      </c>
      <c r="D538" s="9">
        <f t="shared" si="58"/>
        <v>31</v>
      </c>
      <c r="E538" s="12">
        <f t="shared" si="59"/>
        <v>1.1210958904109591E-2</v>
      </c>
      <c r="F538">
        <f t="shared" si="60"/>
        <v>1680130</v>
      </c>
      <c r="G538">
        <f t="shared" si="61"/>
        <v>151545113</v>
      </c>
      <c r="H538" s="14"/>
      <c r="I538">
        <f t="shared" si="62"/>
        <v>151545113</v>
      </c>
      <c r="J538" s="11" t="str">
        <f t="shared" si="56"/>
        <v>-</v>
      </c>
    </row>
    <row r="539" spans="1:10">
      <c r="A539" s="8">
        <v>54240</v>
      </c>
      <c r="B539">
        <f>SUMIF(利用履歴!$C$2:$C$48,"="&amp;定額コース支払!A539,利用履歴!$B$2:$B$48)</f>
        <v>0</v>
      </c>
      <c r="C539">
        <f t="shared" si="57"/>
        <v>151545113</v>
      </c>
      <c r="D539" s="9">
        <f t="shared" si="58"/>
        <v>30</v>
      </c>
      <c r="E539" s="12">
        <f t="shared" si="59"/>
        <v>1.084931506849315E-2</v>
      </c>
      <c r="F539">
        <f t="shared" si="60"/>
        <v>1644160</v>
      </c>
      <c r="G539">
        <f t="shared" si="61"/>
        <v>153189273</v>
      </c>
      <c r="H539" s="14"/>
      <c r="I539">
        <f t="shared" si="62"/>
        <v>153189273</v>
      </c>
      <c r="J539" s="11" t="str">
        <f t="shared" si="56"/>
        <v>-</v>
      </c>
    </row>
    <row r="540" spans="1:10">
      <c r="A540" s="8">
        <v>54271</v>
      </c>
      <c r="B540">
        <f>SUMIF(利用履歴!$C$2:$C$48,"="&amp;定額コース支払!A540,利用履歴!$B$2:$B$48)</f>
        <v>0</v>
      </c>
      <c r="C540">
        <f t="shared" si="57"/>
        <v>153189273</v>
      </c>
      <c r="D540" s="9">
        <f t="shared" si="58"/>
        <v>31</v>
      </c>
      <c r="E540" s="12">
        <f t="shared" si="59"/>
        <v>1.1210958904109591E-2</v>
      </c>
      <c r="F540">
        <f t="shared" si="60"/>
        <v>1717398</v>
      </c>
      <c r="G540">
        <f t="shared" si="61"/>
        <v>154906671</v>
      </c>
      <c r="H540" s="14"/>
      <c r="I540">
        <f t="shared" si="62"/>
        <v>154906671</v>
      </c>
      <c r="J540" s="11" t="str">
        <f t="shared" si="56"/>
        <v>-</v>
      </c>
    </row>
    <row r="541" spans="1:10">
      <c r="A541" s="8">
        <v>54302</v>
      </c>
      <c r="B541">
        <f>SUMIF(利用履歴!$C$2:$C$48,"="&amp;定額コース支払!A541,利用履歴!$B$2:$B$48)</f>
        <v>0</v>
      </c>
      <c r="C541">
        <f t="shared" si="57"/>
        <v>154906671</v>
      </c>
      <c r="D541" s="9">
        <f t="shared" si="58"/>
        <v>31</v>
      </c>
      <c r="E541" s="12">
        <f t="shared" si="59"/>
        <v>1.1210958904109591E-2</v>
      </c>
      <c r="F541">
        <f t="shared" si="60"/>
        <v>1736652</v>
      </c>
      <c r="G541">
        <f t="shared" si="61"/>
        <v>156643323</v>
      </c>
      <c r="H541" s="14"/>
      <c r="I541">
        <f t="shared" si="62"/>
        <v>156643323</v>
      </c>
      <c r="J541" s="11" t="str">
        <f t="shared" si="56"/>
        <v>-</v>
      </c>
    </row>
    <row r="542" spans="1:10">
      <c r="A542" s="8">
        <v>54332</v>
      </c>
      <c r="B542">
        <f>SUMIF(利用履歴!$C$2:$C$48,"="&amp;定額コース支払!A542,利用履歴!$B$2:$B$48)</f>
        <v>0</v>
      </c>
      <c r="C542">
        <f t="shared" si="57"/>
        <v>156643323</v>
      </c>
      <c r="D542" s="9">
        <f t="shared" si="58"/>
        <v>30</v>
      </c>
      <c r="E542" s="12">
        <f t="shared" si="59"/>
        <v>1.084931506849315E-2</v>
      </c>
      <c r="F542">
        <f t="shared" si="60"/>
        <v>1699472</v>
      </c>
      <c r="G542">
        <f t="shared" si="61"/>
        <v>158342795</v>
      </c>
      <c r="H542" s="14"/>
      <c r="I542">
        <f t="shared" si="62"/>
        <v>158342795</v>
      </c>
      <c r="J542" s="11" t="str">
        <f t="shared" si="56"/>
        <v>-</v>
      </c>
    </row>
    <row r="543" spans="1:10">
      <c r="A543" s="8">
        <v>54363</v>
      </c>
      <c r="B543">
        <f>SUMIF(利用履歴!$C$2:$C$48,"="&amp;定額コース支払!A543,利用履歴!$B$2:$B$48)</f>
        <v>0</v>
      </c>
      <c r="C543">
        <f t="shared" si="57"/>
        <v>158342795</v>
      </c>
      <c r="D543" s="9">
        <f t="shared" si="58"/>
        <v>31</v>
      </c>
      <c r="E543" s="12">
        <f t="shared" si="59"/>
        <v>1.1210958904109591E-2</v>
      </c>
      <c r="F543">
        <f t="shared" si="60"/>
        <v>1775174</v>
      </c>
      <c r="G543">
        <f t="shared" si="61"/>
        <v>160117969</v>
      </c>
      <c r="H543" s="14"/>
      <c r="I543">
        <f t="shared" si="62"/>
        <v>160117969</v>
      </c>
      <c r="J543" s="11" t="str">
        <f t="shared" si="56"/>
        <v>-</v>
      </c>
    </row>
    <row r="544" spans="1:10">
      <c r="A544" s="8">
        <v>54393</v>
      </c>
      <c r="B544">
        <f>SUMIF(利用履歴!$C$2:$C$48,"="&amp;定額コース支払!A544,利用履歴!$B$2:$B$48)</f>
        <v>0</v>
      </c>
      <c r="C544">
        <f t="shared" si="57"/>
        <v>160117969</v>
      </c>
      <c r="D544" s="9">
        <f t="shared" si="58"/>
        <v>30</v>
      </c>
      <c r="E544" s="12">
        <f t="shared" si="59"/>
        <v>1.084931506849315E-2</v>
      </c>
      <c r="F544">
        <f t="shared" si="60"/>
        <v>1737170</v>
      </c>
      <c r="G544">
        <f t="shared" si="61"/>
        <v>161855139</v>
      </c>
      <c r="H544" s="14"/>
      <c r="I544">
        <f t="shared" si="62"/>
        <v>161855139</v>
      </c>
      <c r="J544" s="11" t="str">
        <f t="shared" si="56"/>
        <v>-</v>
      </c>
    </row>
    <row r="545" spans="1:10">
      <c r="A545" s="8">
        <v>54424</v>
      </c>
      <c r="B545">
        <f>SUMIF(利用履歴!$C$2:$C$48,"="&amp;定額コース支払!A545,利用履歴!$B$2:$B$48)</f>
        <v>0</v>
      </c>
      <c r="C545">
        <f t="shared" si="57"/>
        <v>161855139</v>
      </c>
      <c r="D545" s="9">
        <f t="shared" si="58"/>
        <v>31</v>
      </c>
      <c r="E545" s="12">
        <f t="shared" si="59"/>
        <v>1.1210958904109591E-2</v>
      </c>
      <c r="F545">
        <f t="shared" si="60"/>
        <v>1814551</v>
      </c>
      <c r="G545">
        <f t="shared" si="61"/>
        <v>163669690</v>
      </c>
      <c r="H545" s="14"/>
      <c r="I545">
        <f t="shared" si="62"/>
        <v>163669690</v>
      </c>
      <c r="J545" s="11" t="str">
        <f t="shared" si="56"/>
        <v>-</v>
      </c>
    </row>
    <row r="546" spans="1:10">
      <c r="A546" s="8">
        <v>54455</v>
      </c>
      <c r="B546">
        <f>SUMIF(利用履歴!$C$2:$C$48,"="&amp;定額コース支払!A546,利用履歴!$B$2:$B$48)</f>
        <v>0</v>
      </c>
      <c r="C546">
        <f t="shared" si="57"/>
        <v>163669690</v>
      </c>
      <c r="D546" s="9">
        <f t="shared" si="58"/>
        <v>31</v>
      </c>
      <c r="E546" s="12">
        <f t="shared" si="59"/>
        <v>1.1210958904109591E-2</v>
      </c>
      <c r="F546">
        <f t="shared" si="60"/>
        <v>1834894</v>
      </c>
      <c r="G546">
        <f t="shared" si="61"/>
        <v>165504584</v>
      </c>
      <c r="H546" s="14"/>
      <c r="I546">
        <f t="shared" si="62"/>
        <v>165504584</v>
      </c>
      <c r="J546" s="11" t="str">
        <f t="shared" si="56"/>
        <v>-</v>
      </c>
    </row>
    <row r="547" spans="1:10">
      <c r="A547" s="8">
        <v>54483</v>
      </c>
      <c r="B547">
        <f>SUMIF(利用履歴!$C$2:$C$48,"="&amp;定額コース支払!A547,利用履歴!$B$2:$B$48)</f>
        <v>0</v>
      </c>
      <c r="C547">
        <f t="shared" si="57"/>
        <v>165504584</v>
      </c>
      <c r="D547" s="9">
        <f t="shared" si="58"/>
        <v>28</v>
      </c>
      <c r="E547" s="12">
        <f t="shared" si="59"/>
        <v>1.0126027397260274E-2</v>
      </c>
      <c r="F547">
        <f t="shared" si="60"/>
        <v>1675903</v>
      </c>
      <c r="G547">
        <f t="shared" si="61"/>
        <v>167180487</v>
      </c>
      <c r="H547" s="14"/>
      <c r="I547">
        <f t="shared" si="62"/>
        <v>167180487</v>
      </c>
      <c r="J547" s="11" t="str">
        <f t="shared" si="56"/>
        <v>-</v>
      </c>
    </row>
    <row r="548" spans="1:10">
      <c r="A548" s="8">
        <v>54514</v>
      </c>
      <c r="B548">
        <f>SUMIF(利用履歴!$C$2:$C$48,"="&amp;定額コース支払!A548,利用履歴!$B$2:$B$48)</f>
        <v>0</v>
      </c>
      <c r="C548">
        <f t="shared" si="57"/>
        <v>167180487</v>
      </c>
      <c r="D548" s="9">
        <f t="shared" si="58"/>
        <v>31</v>
      </c>
      <c r="E548" s="12">
        <f t="shared" si="59"/>
        <v>1.1210958904109591E-2</v>
      </c>
      <c r="F548">
        <f t="shared" si="60"/>
        <v>1874253</v>
      </c>
      <c r="G548">
        <f t="shared" si="61"/>
        <v>169054740</v>
      </c>
      <c r="H548" s="14"/>
      <c r="I548">
        <f t="shared" si="62"/>
        <v>169054740</v>
      </c>
      <c r="J548" s="11" t="str">
        <f t="shared" si="56"/>
        <v>-</v>
      </c>
    </row>
    <row r="549" spans="1:10">
      <c r="A549" s="8">
        <v>54544</v>
      </c>
      <c r="B549">
        <f>SUMIF(利用履歴!$C$2:$C$48,"="&amp;定額コース支払!A549,利用履歴!$B$2:$B$48)</f>
        <v>0</v>
      </c>
      <c r="C549">
        <f t="shared" si="57"/>
        <v>169054740</v>
      </c>
      <c r="D549" s="9">
        <f t="shared" si="58"/>
        <v>30</v>
      </c>
      <c r="E549" s="12">
        <f t="shared" si="59"/>
        <v>1.084931506849315E-2</v>
      </c>
      <c r="F549">
        <f t="shared" si="60"/>
        <v>1834128</v>
      </c>
      <c r="G549">
        <f t="shared" si="61"/>
        <v>170888868</v>
      </c>
      <c r="H549" s="14"/>
      <c r="I549">
        <f t="shared" si="62"/>
        <v>170888868</v>
      </c>
      <c r="J549" s="11" t="str">
        <f t="shared" si="56"/>
        <v>-</v>
      </c>
    </row>
    <row r="550" spans="1:10">
      <c r="A550" s="8">
        <v>54575</v>
      </c>
      <c r="B550">
        <f>SUMIF(利用履歴!$C$2:$C$48,"="&amp;定額コース支払!A550,利用履歴!$B$2:$B$48)</f>
        <v>0</v>
      </c>
      <c r="C550">
        <f t="shared" si="57"/>
        <v>170888868</v>
      </c>
      <c r="D550" s="9">
        <f t="shared" si="58"/>
        <v>31</v>
      </c>
      <c r="E550" s="12">
        <f t="shared" si="59"/>
        <v>1.1210958904109591E-2</v>
      </c>
      <c r="F550">
        <f t="shared" si="60"/>
        <v>1915828</v>
      </c>
      <c r="G550">
        <f t="shared" si="61"/>
        <v>172804696</v>
      </c>
      <c r="H550" s="14"/>
      <c r="I550">
        <f t="shared" si="62"/>
        <v>172804696</v>
      </c>
      <c r="J550" s="11" t="str">
        <f t="shared" si="56"/>
        <v>-</v>
      </c>
    </row>
    <row r="551" spans="1:10">
      <c r="A551" s="8">
        <v>54605</v>
      </c>
      <c r="B551">
        <f>SUMIF(利用履歴!$C$2:$C$48,"="&amp;定額コース支払!A551,利用履歴!$B$2:$B$48)</f>
        <v>0</v>
      </c>
      <c r="C551">
        <f t="shared" si="57"/>
        <v>172804696</v>
      </c>
      <c r="D551" s="9">
        <f t="shared" si="58"/>
        <v>30</v>
      </c>
      <c r="E551" s="12">
        <f t="shared" si="59"/>
        <v>1.084931506849315E-2</v>
      </c>
      <c r="F551">
        <f t="shared" si="60"/>
        <v>1874812</v>
      </c>
      <c r="G551">
        <f t="shared" si="61"/>
        <v>174679508</v>
      </c>
      <c r="H551" s="14"/>
      <c r="I551">
        <f t="shared" si="62"/>
        <v>174679508</v>
      </c>
      <c r="J551" s="11" t="str">
        <f t="shared" si="56"/>
        <v>-</v>
      </c>
    </row>
    <row r="552" spans="1:10">
      <c r="A552" s="8">
        <v>54636</v>
      </c>
      <c r="B552">
        <f>SUMIF(利用履歴!$C$2:$C$48,"="&amp;定額コース支払!A552,利用履歴!$B$2:$B$48)</f>
        <v>0</v>
      </c>
      <c r="C552">
        <f t="shared" si="57"/>
        <v>174679508</v>
      </c>
      <c r="D552" s="9">
        <f t="shared" si="58"/>
        <v>31</v>
      </c>
      <c r="E552" s="12">
        <f t="shared" si="59"/>
        <v>1.1210958904109591E-2</v>
      </c>
      <c r="F552">
        <f t="shared" si="60"/>
        <v>1958324</v>
      </c>
      <c r="G552">
        <f t="shared" si="61"/>
        <v>176637832</v>
      </c>
      <c r="H552" s="14"/>
      <c r="I552">
        <f t="shared" si="62"/>
        <v>176637832</v>
      </c>
      <c r="J552" s="11" t="str">
        <f t="shared" si="56"/>
        <v>-</v>
      </c>
    </row>
    <row r="553" spans="1:10">
      <c r="A553" s="8">
        <v>54667</v>
      </c>
      <c r="B553">
        <f>SUMIF(利用履歴!$C$2:$C$48,"="&amp;定額コース支払!A553,利用履歴!$B$2:$B$48)</f>
        <v>0</v>
      </c>
      <c r="C553">
        <f t="shared" si="57"/>
        <v>176637832</v>
      </c>
      <c r="D553" s="9">
        <f t="shared" si="58"/>
        <v>31</v>
      </c>
      <c r="E553" s="12">
        <f t="shared" si="59"/>
        <v>1.1210958904109591E-2</v>
      </c>
      <c r="F553">
        <f t="shared" si="60"/>
        <v>1980279</v>
      </c>
      <c r="G553">
        <f t="shared" si="61"/>
        <v>178618111</v>
      </c>
      <c r="H553" s="14"/>
      <c r="I553">
        <f t="shared" si="62"/>
        <v>178618111</v>
      </c>
      <c r="J553" s="11" t="str">
        <f t="shared" si="56"/>
        <v>-</v>
      </c>
    </row>
    <row r="554" spans="1:10">
      <c r="A554" s="8">
        <v>54697</v>
      </c>
      <c r="B554">
        <f>SUMIF(利用履歴!$C$2:$C$48,"="&amp;定額コース支払!A554,利用履歴!$B$2:$B$48)</f>
        <v>0</v>
      </c>
      <c r="C554">
        <f t="shared" si="57"/>
        <v>178618111</v>
      </c>
      <c r="D554" s="9">
        <f t="shared" si="58"/>
        <v>30</v>
      </c>
      <c r="E554" s="12">
        <f t="shared" si="59"/>
        <v>1.084931506849315E-2</v>
      </c>
      <c r="F554">
        <f t="shared" si="60"/>
        <v>1937884</v>
      </c>
      <c r="G554">
        <f t="shared" si="61"/>
        <v>180555995</v>
      </c>
      <c r="H554" s="14"/>
      <c r="I554">
        <f t="shared" si="62"/>
        <v>180555995</v>
      </c>
      <c r="J554" s="11" t="str">
        <f t="shared" si="56"/>
        <v>-</v>
      </c>
    </row>
    <row r="555" spans="1:10">
      <c r="A555" s="8">
        <v>54728</v>
      </c>
      <c r="B555">
        <f>SUMIF(利用履歴!$C$2:$C$48,"="&amp;定額コース支払!A555,利用履歴!$B$2:$B$48)</f>
        <v>0</v>
      </c>
      <c r="C555">
        <f t="shared" si="57"/>
        <v>180555995</v>
      </c>
      <c r="D555" s="9">
        <f t="shared" si="58"/>
        <v>31</v>
      </c>
      <c r="E555" s="12">
        <f t="shared" si="59"/>
        <v>1.1210958904109591E-2</v>
      </c>
      <c r="F555">
        <f t="shared" si="60"/>
        <v>2024205</v>
      </c>
      <c r="G555">
        <f t="shared" si="61"/>
        <v>182580200</v>
      </c>
      <c r="H555" s="14"/>
      <c r="I555">
        <f t="shared" si="62"/>
        <v>182580200</v>
      </c>
      <c r="J555" s="11" t="str">
        <f t="shared" si="56"/>
        <v>-</v>
      </c>
    </row>
    <row r="556" spans="1:10">
      <c r="A556" s="8">
        <v>54758</v>
      </c>
      <c r="B556">
        <f>SUMIF(利用履歴!$C$2:$C$48,"="&amp;定額コース支払!A556,利用履歴!$B$2:$B$48)</f>
        <v>0</v>
      </c>
      <c r="C556">
        <f t="shared" si="57"/>
        <v>182580200</v>
      </c>
      <c r="D556" s="9">
        <f t="shared" si="58"/>
        <v>30</v>
      </c>
      <c r="E556" s="12">
        <f t="shared" si="59"/>
        <v>1.084931506849315E-2</v>
      </c>
      <c r="F556">
        <f t="shared" si="60"/>
        <v>1980870</v>
      </c>
      <c r="G556">
        <f t="shared" si="61"/>
        <v>184561070</v>
      </c>
      <c r="H556" s="14"/>
      <c r="I556">
        <f t="shared" si="62"/>
        <v>184561070</v>
      </c>
      <c r="J556" s="11" t="str">
        <f t="shared" si="56"/>
        <v>-</v>
      </c>
    </row>
    <row r="557" spans="1:10">
      <c r="A557" s="8">
        <v>54789</v>
      </c>
      <c r="B557">
        <f>SUMIF(利用履歴!$C$2:$C$48,"="&amp;定額コース支払!A557,利用履歴!$B$2:$B$48)</f>
        <v>0</v>
      </c>
      <c r="C557">
        <f t="shared" si="57"/>
        <v>184561070</v>
      </c>
      <c r="D557" s="9">
        <f t="shared" si="58"/>
        <v>31</v>
      </c>
      <c r="E557" s="12">
        <f t="shared" si="59"/>
        <v>1.1210958904109591E-2</v>
      </c>
      <c r="F557">
        <f t="shared" si="60"/>
        <v>2069106</v>
      </c>
      <c r="G557">
        <f t="shared" si="61"/>
        <v>186630176</v>
      </c>
      <c r="H557" s="14"/>
      <c r="I557">
        <f t="shared" si="62"/>
        <v>186630176</v>
      </c>
      <c r="J557" s="11" t="str">
        <f t="shared" si="56"/>
        <v>-</v>
      </c>
    </row>
    <row r="558" spans="1:10">
      <c r="A558" s="8">
        <v>54820</v>
      </c>
      <c r="B558">
        <f>SUMIF(利用履歴!$C$2:$C$48,"="&amp;定額コース支払!A558,利用履歴!$B$2:$B$48)</f>
        <v>0</v>
      </c>
      <c r="C558">
        <f t="shared" si="57"/>
        <v>186630176</v>
      </c>
      <c r="D558" s="9">
        <f t="shared" si="58"/>
        <v>31</v>
      </c>
      <c r="E558" s="12">
        <f t="shared" si="59"/>
        <v>1.1210958904109591E-2</v>
      </c>
      <c r="F558">
        <f t="shared" si="60"/>
        <v>2092303</v>
      </c>
      <c r="G558">
        <f t="shared" si="61"/>
        <v>188722479</v>
      </c>
      <c r="H558" s="14"/>
      <c r="I558">
        <f t="shared" si="62"/>
        <v>188722479</v>
      </c>
      <c r="J558" s="11" t="str">
        <f t="shared" si="56"/>
        <v>-</v>
      </c>
    </row>
    <row r="559" spans="1:10">
      <c r="A559" s="8">
        <v>54848</v>
      </c>
      <c r="B559">
        <f>SUMIF(利用履歴!$C$2:$C$48,"="&amp;定額コース支払!A559,利用履歴!$B$2:$B$48)</f>
        <v>0</v>
      </c>
      <c r="C559">
        <f t="shared" si="57"/>
        <v>188722479</v>
      </c>
      <c r="D559" s="9">
        <f t="shared" si="58"/>
        <v>28</v>
      </c>
      <c r="E559" s="12">
        <f t="shared" si="59"/>
        <v>1.0126027397260274E-2</v>
      </c>
      <c r="F559">
        <f t="shared" si="60"/>
        <v>1911008</v>
      </c>
      <c r="G559">
        <f t="shared" si="61"/>
        <v>190633487</v>
      </c>
      <c r="H559" s="14"/>
      <c r="I559">
        <f t="shared" si="62"/>
        <v>190633487</v>
      </c>
      <c r="J559" s="11" t="str">
        <f t="shared" si="56"/>
        <v>-</v>
      </c>
    </row>
    <row r="560" spans="1:10">
      <c r="A560" s="8">
        <v>54879</v>
      </c>
      <c r="B560">
        <f>SUMIF(利用履歴!$C$2:$C$48,"="&amp;定額コース支払!A560,利用履歴!$B$2:$B$48)</f>
        <v>0</v>
      </c>
      <c r="C560">
        <f t="shared" si="57"/>
        <v>190633487</v>
      </c>
      <c r="D560" s="9">
        <f t="shared" si="58"/>
        <v>31</v>
      </c>
      <c r="E560" s="12">
        <f t="shared" si="59"/>
        <v>1.1210958904109591E-2</v>
      </c>
      <c r="F560">
        <f t="shared" si="60"/>
        <v>2137184</v>
      </c>
      <c r="G560">
        <f t="shared" si="61"/>
        <v>192770671</v>
      </c>
      <c r="H560" s="14"/>
      <c r="I560">
        <f t="shared" si="62"/>
        <v>192770671</v>
      </c>
      <c r="J560" s="11" t="str">
        <f t="shared" si="56"/>
        <v>-</v>
      </c>
    </row>
    <row r="561" spans="1:10">
      <c r="A561" s="8">
        <v>54909</v>
      </c>
      <c r="B561">
        <f>SUMIF(利用履歴!$C$2:$C$48,"="&amp;定額コース支払!A561,利用履歴!$B$2:$B$48)</f>
        <v>0</v>
      </c>
      <c r="C561">
        <f t="shared" si="57"/>
        <v>192770671</v>
      </c>
      <c r="D561" s="9">
        <f t="shared" si="58"/>
        <v>30</v>
      </c>
      <c r="E561" s="12">
        <f t="shared" si="59"/>
        <v>1.084931506849315E-2</v>
      </c>
      <c r="F561">
        <f t="shared" si="60"/>
        <v>2091429</v>
      </c>
      <c r="G561">
        <f t="shared" si="61"/>
        <v>194862100</v>
      </c>
      <c r="H561" s="14"/>
      <c r="I561">
        <f t="shared" si="62"/>
        <v>194862100</v>
      </c>
      <c r="J561" s="11" t="str">
        <f t="shared" si="56"/>
        <v>-</v>
      </c>
    </row>
    <row r="562" spans="1:10">
      <c r="A562" s="8">
        <v>54940</v>
      </c>
      <c r="B562">
        <f>SUMIF(利用履歴!$C$2:$C$48,"="&amp;定額コース支払!A562,利用履歴!$B$2:$B$48)</f>
        <v>0</v>
      </c>
      <c r="C562">
        <f t="shared" si="57"/>
        <v>194862100</v>
      </c>
      <c r="D562" s="9">
        <f t="shared" si="58"/>
        <v>31</v>
      </c>
      <c r="E562" s="12">
        <f t="shared" si="59"/>
        <v>1.1210958904109591E-2</v>
      </c>
      <c r="F562">
        <f t="shared" si="60"/>
        <v>2184590</v>
      </c>
      <c r="G562">
        <f t="shared" si="61"/>
        <v>197046690</v>
      </c>
      <c r="H562" s="14"/>
      <c r="I562">
        <f t="shared" si="62"/>
        <v>197046690</v>
      </c>
      <c r="J562" s="11" t="str">
        <f t="shared" si="56"/>
        <v>-</v>
      </c>
    </row>
    <row r="563" spans="1:10">
      <c r="A563" s="8">
        <v>54970</v>
      </c>
      <c r="B563">
        <f>SUMIF(利用履歴!$C$2:$C$48,"="&amp;定額コース支払!A563,利用履歴!$B$2:$B$48)</f>
        <v>0</v>
      </c>
      <c r="C563">
        <f t="shared" si="57"/>
        <v>197046690</v>
      </c>
      <c r="D563" s="9">
        <f t="shared" si="58"/>
        <v>30</v>
      </c>
      <c r="E563" s="12">
        <f t="shared" si="59"/>
        <v>1.084931506849315E-2</v>
      </c>
      <c r="F563">
        <f t="shared" si="60"/>
        <v>2137821</v>
      </c>
      <c r="G563">
        <f t="shared" si="61"/>
        <v>199184511</v>
      </c>
      <c r="H563" s="14"/>
      <c r="I563">
        <f t="shared" si="62"/>
        <v>199184511</v>
      </c>
      <c r="J563" s="11" t="str">
        <f t="shared" si="56"/>
        <v>-</v>
      </c>
    </row>
    <row r="564" spans="1:10">
      <c r="A564" s="8">
        <v>55001</v>
      </c>
      <c r="B564">
        <f>SUMIF(利用履歴!$C$2:$C$48,"="&amp;定額コース支払!A564,利用履歴!$B$2:$B$48)</f>
        <v>0</v>
      </c>
      <c r="C564">
        <f t="shared" si="57"/>
        <v>199184511</v>
      </c>
      <c r="D564" s="9">
        <f t="shared" si="58"/>
        <v>31</v>
      </c>
      <c r="E564" s="12">
        <f t="shared" si="59"/>
        <v>1.1210958904109591E-2</v>
      </c>
      <c r="F564">
        <f t="shared" si="60"/>
        <v>2233049</v>
      </c>
      <c r="G564">
        <f t="shared" si="61"/>
        <v>201417560</v>
      </c>
      <c r="H564" s="14"/>
      <c r="I564">
        <f t="shared" si="62"/>
        <v>201417560</v>
      </c>
      <c r="J564" s="11" t="str">
        <f t="shared" si="56"/>
        <v>-</v>
      </c>
    </row>
    <row r="565" spans="1:10">
      <c r="A565" s="8">
        <v>55032</v>
      </c>
      <c r="B565">
        <f>SUMIF(利用履歴!$C$2:$C$48,"="&amp;定額コース支払!A565,利用履歴!$B$2:$B$48)</f>
        <v>0</v>
      </c>
      <c r="C565">
        <f t="shared" si="57"/>
        <v>201417560</v>
      </c>
      <c r="D565" s="9">
        <f t="shared" si="58"/>
        <v>31</v>
      </c>
      <c r="E565" s="12">
        <f t="shared" si="59"/>
        <v>1.1210958904109591E-2</v>
      </c>
      <c r="F565">
        <f t="shared" si="60"/>
        <v>2258083</v>
      </c>
      <c r="G565">
        <f t="shared" si="61"/>
        <v>203675643</v>
      </c>
      <c r="H565" s="14"/>
      <c r="I565">
        <f t="shared" si="62"/>
        <v>203675643</v>
      </c>
      <c r="J565" s="11" t="str">
        <f t="shared" si="56"/>
        <v>-</v>
      </c>
    </row>
    <row r="566" spans="1:10">
      <c r="A566" s="8">
        <v>55062</v>
      </c>
      <c r="B566">
        <f>SUMIF(利用履歴!$C$2:$C$48,"="&amp;定額コース支払!A566,利用履歴!$B$2:$B$48)</f>
        <v>0</v>
      </c>
      <c r="C566">
        <f t="shared" si="57"/>
        <v>203675643</v>
      </c>
      <c r="D566" s="9">
        <f t="shared" si="58"/>
        <v>30</v>
      </c>
      <c r="E566" s="12">
        <f t="shared" si="59"/>
        <v>1.084931506849315E-2</v>
      </c>
      <c r="F566">
        <f t="shared" si="60"/>
        <v>2209741</v>
      </c>
      <c r="G566">
        <f t="shared" si="61"/>
        <v>205885384</v>
      </c>
      <c r="H566" s="14"/>
      <c r="I566">
        <f t="shared" si="62"/>
        <v>205885384</v>
      </c>
      <c r="J566" s="11" t="str">
        <f t="shared" si="56"/>
        <v>-</v>
      </c>
    </row>
    <row r="567" spans="1:10">
      <c r="A567" s="8">
        <v>55093</v>
      </c>
      <c r="B567">
        <f>SUMIF(利用履歴!$C$2:$C$48,"="&amp;定額コース支払!A567,利用履歴!$B$2:$B$48)</f>
        <v>0</v>
      </c>
      <c r="C567">
        <f t="shared" si="57"/>
        <v>205885384</v>
      </c>
      <c r="D567" s="9">
        <f t="shared" si="58"/>
        <v>31</v>
      </c>
      <c r="E567" s="12">
        <f t="shared" si="59"/>
        <v>1.1210958904109591E-2</v>
      </c>
      <c r="F567">
        <f t="shared" si="60"/>
        <v>2308172</v>
      </c>
      <c r="G567">
        <f t="shared" si="61"/>
        <v>208193556</v>
      </c>
      <c r="H567" s="14"/>
      <c r="I567">
        <f t="shared" si="62"/>
        <v>208193556</v>
      </c>
      <c r="J567" s="11" t="str">
        <f t="shared" si="56"/>
        <v>-</v>
      </c>
    </row>
    <row r="568" spans="1:10" ht="14.25" thickBot="1">
      <c r="A568" s="8">
        <v>55123</v>
      </c>
      <c r="B568">
        <f>SUMIF(利用履歴!$C$2:$C$48,"="&amp;定額コース支払!A568,利用履歴!$B$2:$B$48)</f>
        <v>0</v>
      </c>
      <c r="C568">
        <f t="shared" si="57"/>
        <v>208193556</v>
      </c>
      <c r="D568" s="9">
        <f t="shared" si="58"/>
        <v>30</v>
      </c>
      <c r="E568" s="12">
        <f t="shared" si="59"/>
        <v>1.084931506849315E-2</v>
      </c>
      <c r="F568">
        <f t="shared" si="60"/>
        <v>2258757</v>
      </c>
      <c r="G568">
        <f t="shared" si="61"/>
        <v>210452313</v>
      </c>
      <c r="H568" s="15"/>
      <c r="I568">
        <f t="shared" si="62"/>
        <v>210452313</v>
      </c>
      <c r="J568" s="11" t="str">
        <f t="shared" si="56"/>
        <v>-</v>
      </c>
    </row>
    <row r="569" spans="1:10">
      <c r="A569" s="8"/>
      <c r="D569" s="9"/>
      <c r="E569" s="12"/>
    </row>
    <row r="570" spans="1:10">
      <c r="A570" s="8"/>
      <c r="D570" s="9"/>
      <c r="E570" s="12"/>
    </row>
    <row r="571" spans="1:10">
      <c r="A571" s="8"/>
      <c r="D571" s="9"/>
      <c r="E571" s="12"/>
    </row>
    <row r="572" spans="1:10">
      <c r="A572" s="8"/>
      <c r="D572" s="9"/>
      <c r="E572" s="12"/>
    </row>
    <row r="573" spans="1:10">
      <c r="A573" s="8"/>
      <c r="D573" s="9"/>
      <c r="E573" s="12"/>
    </row>
    <row r="574" spans="1:10">
      <c r="A574" s="8"/>
      <c r="D574" s="9"/>
      <c r="E574" s="12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sqref="A1:IV65536"/>
    </sheetView>
  </sheetViews>
  <sheetFormatPr defaultRowHeight="13.5"/>
  <cols>
    <col min="1" max="1" width="9.5" bestFit="1" customWidth="1"/>
    <col min="2" max="2" width="5.875" bestFit="1" customWidth="1"/>
    <col min="3" max="3" width="7.5" bestFit="1" customWidth="1"/>
    <col min="4" max="4" width="14.375" bestFit="1" customWidth="1"/>
  </cols>
  <sheetData>
    <row r="1" spans="1:4">
      <c r="A1" t="s">
        <v>0</v>
      </c>
    </row>
    <row r="3" spans="1:4" ht="14.25" thickBot="1">
      <c r="A3" s="16" t="s">
        <v>1</v>
      </c>
      <c r="B3" s="16"/>
      <c r="C3" s="16"/>
      <c r="D3" t="s">
        <v>2</v>
      </c>
    </row>
    <row r="4" spans="1:4">
      <c r="A4" s="2">
        <v>0</v>
      </c>
      <c r="B4" s="2"/>
      <c r="C4" s="3">
        <v>3000</v>
      </c>
      <c r="D4" s="4" t="s">
        <v>5</v>
      </c>
    </row>
    <row r="5" spans="1:4">
      <c r="A5" s="5">
        <v>3001</v>
      </c>
      <c r="B5" s="5" t="s">
        <v>3</v>
      </c>
      <c r="C5" s="5">
        <v>50000</v>
      </c>
      <c r="D5" s="5">
        <v>3000</v>
      </c>
    </row>
    <row r="6" spans="1:4">
      <c r="A6" s="5">
        <f>C5+1</f>
        <v>50001</v>
      </c>
      <c r="B6" s="5" t="s">
        <v>3</v>
      </c>
      <c r="C6" s="5">
        <v>100000</v>
      </c>
      <c r="D6" s="5">
        <v>5000</v>
      </c>
    </row>
    <row r="7" spans="1:4">
      <c r="A7" s="5">
        <f t="shared" ref="A7:A14" si="0">C6+1</f>
        <v>100001</v>
      </c>
      <c r="B7" s="5" t="s">
        <v>3</v>
      </c>
      <c r="C7" s="5">
        <v>200000</v>
      </c>
      <c r="D7" s="5">
        <v>10000</v>
      </c>
    </row>
    <row r="8" spans="1:4">
      <c r="A8" s="5">
        <f t="shared" si="0"/>
        <v>200001</v>
      </c>
      <c r="B8" s="5" t="s">
        <v>3</v>
      </c>
      <c r="C8" s="5">
        <v>300000</v>
      </c>
      <c r="D8" s="5">
        <v>15000</v>
      </c>
    </row>
    <row r="9" spans="1:4">
      <c r="A9" s="5">
        <f t="shared" si="0"/>
        <v>300001</v>
      </c>
      <c r="B9" s="5" t="s">
        <v>3</v>
      </c>
      <c r="C9" s="5">
        <v>400000</v>
      </c>
      <c r="D9" s="5">
        <v>18000</v>
      </c>
    </row>
    <row r="10" spans="1:4">
      <c r="A10" s="5">
        <f t="shared" si="0"/>
        <v>400001</v>
      </c>
      <c r="B10" s="5" t="s">
        <v>3</v>
      </c>
      <c r="C10" s="5">
        <v>500000</v>
      </c>
      <c r="D10" s="5">
        <v>20000</v>
      </c>
    </row>
    <row r="11" spans="1:4">
      <c r="A11" s="5">
        <f t="shared" si="0"/>
        <v>500001</v>
      </c>
      <c r="B11" s="5" t="s">
        <v>3</v>
      </c>
      <c r="C11" s="5">
        <v>600000</v>
      </c>
      <c r="D11" s="5">
        <v>25000</v>
      </c>
    </row>
    <row r="12" spans="1:4">
      <c r="A12" s="5">
        <f t="shared" si="0"/>
        <v>600001</v>
      </c>
      <c r="B12" s="5" t="s">
        <v>3</v>
      </c>
      <c r="C12" s="5">
        <v>700000</v>
      </c>
      <c r="D12" s="5">
        <v>30000</v>
      </c>
    </row>
    <row r="13" spans="1:4">
      <c r="A13" s="5">
        <f t="shared" si="0"/>
        <v>700001</v>
      </c>
      <c r="B13" s="5" t="s">
        <v>3</v>
      </c>
      <c r="C13" s="5">
        <v>800000</v>
      </c>
      <c r="D13" s="5">
        <v>40000</v>
      </c>
    </row>
    <row r="14" spans="1:4" ht="14.25" thickBot="1">
      <c r="A14" s="6">
        <f t="shared" si="0"/>
        <v>800001</v>
      </c>
      <c r="B14" s="6" t="s">
        <v>4</v>
      </c>
      <c r="C14" s="6"/>
      <c r="D14" s="6">
        <v>50000</v>
      </c>
    </row>
    <row r="16" spans="1:4">
      <c r="A16" s="1" t="s">
        <v>7</v>
      </c>
      <c r="B16" s="1" t="s">
        <v>8</v>
      </c>
      <c r="C16" s="1" t="s">
        <v>9</v>
      </c>
      <c r="D16" s="1" t="s">
        <v>10</v>
      </c>
    </row>
  </sheetData>
  <mergeCells count="1">
    <mergeCell ref="A3:C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4"/>
  <sheetViews>
    <sheetView topLeftCell="A541" workbookViewId="0">
      <selection activeCell="L11" sqref="L11"/>
    </sheetView>
  </sheetViews>
  <sheetFormatPr defaultRowHeight="13.5"/>
  <cols>
    <col min="1" max="1" width="11.375" bestFit="1" customWidth="1"/>
    <col min="3" max="3" width="11" bestFit="1" customWidth="1"/>
    <col min="5" max="5" width="11.875" customWidth="1"/>
    <col min="6" max="7" width="11" bestFit="1" customWidth="1"/>
    <col min="9" max="9" width="11" bestFit="1" customWidth="1"/>
  </cols>
  <sheetData>
    <row r="1" spans="1:11">
      <c r="A1" t="s">
        <v>21</v>
      </c>
      <c r="B1" s="10">
        <v>0.13200000000000001</v>
      </c>
      <c r="C1" s="10"/>
      <c r="D1" t="s">
        <v>26</v>
      </c>
      <c r="E1">
        <f>SUM(B5:B568)</f>
        <v>527230</v>
      </c>
      <c r="G1" t="s">
        <v>28</v>
      </c>
      <c r="H1">
        <f>E2/E1</f>
        <v>0</v>
      </c>
    </row>
    <row r="2" spans="1:11">
      <c r="D2" t="s">
        <v>27</v>
      </c>
      <c r="E2">
        <f>SUM(H5:H568)</f>
        <v>0</v>
      </c>
      <c r="J2" t="s">
        <v>16</v>
      </c>
    </row>
    <row r="4" spans="1:11" ht="14.25" thickBot="1">
      <c r="A4" t="s">
        <v>14</v>
      </c>
      <c r="B4" t="s">
        <v>15</v>
      </c>
      <c r="C4" t="s">
        <v>22</v>
      </c>
      <c r="D4" t="s">
        <v>19</v>
      </c>
      <c r="E4" t="s">
        <v>20</v>
      </c>
      <c r="F4" t="s">
        <v>23</v>
      </c>
      <c r="G4" t="s">
        <v>24</v>
      </c>
      <c r="H4" t="s">
        <v>2</v>
      </c>
      <c r="I4" t="s">
        <v>25</v>
      </c>
      <c r="J4" t="s">
        <v>30</v>
      </c>
    </row>
    <row r="5" spans="1:11">
      <c r="A5" s="8">
        <v>37987</v>
      </c>
      <c r="B5">
        <f>SUMIF(利用履歴!$C$2:$C$48,"="&amp;定額コース支払!A5,利用履歴!$B$2:$B$48)</f>
        <v>30130</v>
      </c>
      <c r="C5">
        <v>0</v>
      </c>
      <c r="D5">
        <v>0</v>
      </c>
      <c r="E5" s="12">
        <f>$B$1*D5/365</f>
        <v>0</v>
      </c>
      <c r="F5">
        <f>INT(E5*C5)</f>
        <v>0</v>
      </c>
      <c r="G5">
        <f>F5+C5</f>
        <v>0</v>
      </c>
      <c r="H5" s="13"/>
      <c r="I5">
        <f>G5-H5</f>
        <v>0</v>
      </c>
      <c r="J5" s="11" t="str">
        <f>IF(H5=0,"-",F5/H5)</f>
        <v>-</v>
      </c>
    </row>
    <row r="6" spans="1:11">
      <c r="A6" s="8">
        <v>38018</v>
      </c>
      <c r="B6">
        <f>SUMIF(利用履歴!$C$2:$C$48,"="&amp;定額コース支払!A6,利用履歴!$B$2:$B$48)</f>
        <v>11550</v>
      </c>
      <c r="C6">
        <f>B5+I5</f>
        <v>30130</v>
      </c>
      <c r="D6" s="9">
        <f t="shared" ref="D6:D70" si="0">A6-A5</f>
        <v>31</v>
      </c>
      <c r="E6" s="12">
        <f>$B$1*D6/365</f>
        <v>1.1210958904109591E-2</v>
      </c>
      <c r="F6">
        <f>INT(E6*C6)</f>
        <v>337</v>
      </c>
      <c r="G6">
        <f>F6+C6</f>
        <v>30467</v>
      </c>
      <c r="H6" s="14"/>
      <c r="I6">
        <f>G6-H6</f>
        <v>30467</v>
      </c>
      <c r="J6" s="11" t="str">
        <f t="shared" ref="J6:J69" si="1">IF(H6=0,"-",F6/H6)</f>
        <v>-</v>
      </c>
    </row>
    <row r="7" spans="1:11">
      <c r="A7" s="8">
        <v>38047</v>
      </c>
      <c r="B7">
        <f>SUMIF(利用履歴!$C$2:$C$48,"="&amp;定額コース支払!A7,利用履歴!$B$2:$B$48)</f>
        <v>25270</v>
      </c>
      <c r="C7">
        <f t="shared" ref="C7:C70" si="2">B6+I6</f>
        <v>42017</v>
      </c>
      <c r="D7" s="9">
        <f t="shared" si="0"/>
        <v>29</v>
      </c>
      <c r="E7" s="12">
        <f t="shared" ref="E7:E70" si="3">$B$1*D7/365</f>
        <v>1.0487671232876713E-2</v>
      </c>
      <c r="F7">
        <f t="shared" ref="F7:F70" si="4">INT(E7*C7)</f>
        <v>440</v>
      </c>
      <c r="G7">
        <f t="shared" ref="G7:G70" si="5">F7+C7</f>
        <v>42457</v>
      </c>
      <c r="H7" s="14"/>
      <c r="I7">
        <f t="shared" ref="I7:I70" si="6">G7-H7</f>
        <v>42457</v>
      </c>
      <c r="J7" s="11" t="str">
        <f t="shared" si="1"/>
        <v>-</v>
      </c>
    </row>
    <row r="8" spans="1:11">
      <c r="A8" s="8">
        <v>38078</v>
      </c>
      <c r="B8">
        <f>SUMIF(利用履歴!$C$2:$C$48,"="&amp;定額コース支払!A8,利用履歴!$B$2:$B$48)</f>
        <v>0</v>
      </c>
      <c r="C8">
        <f t="shared" si="2"/>
        <v>67727</v>
      </c>
      <c r="D8" s="9">
        <f t="shared" si="0"/>
        <v>31</v>
      </c>
      <c r="E8" s="12">
        <f t="shared" si="3"/>
        <v>1.1210958904109591E-2</v>
      </c>
      <c r="F8">
        <f t="shared" si="4"/>
        <v>759</v>
      </c>
      <c r="G8">
        <f t="shared" si="5"/>
        <v>68486</v>
      </c>
      <c r="H8" s="14"/>
      <c r="I8">
        <f t="shared" si="6"/>
        <v>68486</v>
      </c>
      <c r="J8" s="11" t="str">
        <f t="shared" si="1"/>
        <v>-</v>
      </c>
      <c r="K8" t="s">
        <v>16</v>
      </c>
    </row>
    <row r="9" spans="1:11">
      <c r="A9" s="8">
        <v>38108</v>
      </c>
      <c r="B9">
        <f>SUMIF(利用履歴!$C$2:$C$48,"="&amp;定額コース支払!A9,利用履歴!$B$2:$B$48)</f>
        <v>37310</v>
      </c>
      <c r="C9">
        <f t="shared" si="2"/>
        <v>68486</v>
      </c>
      <c r="D9" s="9">
        <f t="shared" si="0"/>
        <v>30</v>
      </c>
      <c r="E9" s="12">
        <f t="shared" si="3"/>
        <v>1.084931506849315E-2</v>
      </c>
      <c r="F9">
        <f t="shared" si="4"/>
        <v>743</v>
      </c>
      <c r="G9">
        <f t="shared" si="5"/>
        <v>69229</v>
      </c>
      <c r="H9" s="14"/>
      <c r="I9">
        <f t="shared" si="6"/>
        <v>69229</v>
      </c>
      <c r="J9" s="11" t="str">
        <f t="shared" si="1"/>
        <v>-</v>
      </c>
    </row>
    <row r="10" spans="1:11">
      <c r="A10" s="8">
        <v>38139</v>
      </c>
      <c r="B10">
        <f>SUMIF(利用履歴!$C$2:$C$48,"="&amp;定額コース支払!A10,利用履歴!$B$2:$B$48)</f>
        <v>0</v>
      </c>
      <c r="C10">
        <f t="shared" si="2"/>
        <v>106539</v>
      </c>
      <c r="D10" s="9">
        <f t="shared" si="0"/>
        <v>31</v>
      </c>
      <c r="E10" s="12">
        <f t="shared" si="3"/>
        <v>1.1210958904109591E-2</v>
      </c>
      <c r="F10">
        <f t="shared" si="4"/>
        <v>1194</v>
      </c>
      <c r="G10">
        <f t="shared" si="5"/>
        <v>107733</v>
      </c>
      <c r="H10" s="14"/>
      <c r="I10">
        <f t="shared" si="6"/>
        <v>107733</v>
      </c>
      <c r="J10" s="11" t="str">
        <f t="shared" si="1"/>
        <v>-</v>
      </c>
    </row>
    <row r="11" spans="1:11">
      <c r="A11" s="8">
        <v>38169</v>
      </c>
      <c r="B11">
        <f>SUMIF(利用履歴!$C$2:$C$48,"="&amp;定額コース支払!A11,利用履歴!$B$2:$B$48)</f>
        <v>39140</v>
      </c>
      <c r="C11">
        <f t="shared" si="2"/>
        <v>107733</v>
      </c>
      <c r="D11" s="9">
        <f t="shared" si="0"/>
        <v>30</v>
      </c>
      <c r="E11" s="12">
        <f t="shared" si="3"/>
        <v>1.084931506849315E-2</v>
      </c>
      <c r="F11">
        <f t="shared" si="4"/>
        <v>1168</v>
      </c>
      <c r="G11">
        <f t="shared" si="5"/>
        <v>108901</v>
      </c>
      <c r="H11" s="14"/>
      <c r="I11">
        <f t="shared" si="6"/>
        <v>108901</v>
      </c>
      <c r="J11" s="11" t="str">
        <f t="shared" si="1"/>
        <v>-</v>
      </c>
    </row>
    <row r="12" spans="1:11">
      <c r="A12" s="8">
        <v>38200</v>
      </c>
      <c r="B12">
        <f>SUMIF(利用履歴!$C$2:$C$48,"="&amp;定額コース支払!A12,利用履歴!$B$2:$B$48)</f>
        <v>0</v>
      </c>
      <c r="C12">
        <f t="shared" si="2"/>
        <v>148041</v>
      </c>
      <c r="D12" s="9">
        <f t="shared" si="0"/>
        <v>31</v>
      </c>
      <c r="E12" s="12">
        <f t="shared" si="3"/>
        <v>1.1210958904109591E-2</v>
      </c>
      <c r="F12">
        <f t="shared" si="4"/>
        <v>1659</v>
      </c>
      <c r="G12">
        <f t="shared" si="5"/>
        <v>149700</v>
      </c>
      <c r="H12" s="14"/>
      <c r="I12">
        <f t="shared" si="6"/>
        <v>149700</v>
      </c>
      <c r="J12" s="11" t="str">
        <f t="shared" si="1"/>
        <v>-</v>
      </c>
      <c r="K12" t="s">
        <v>16</v>
      </c>
    </row>
    <row r="13" spans="1:11">
      <c r="A13" s="8">
        <v>38231</v>
      </c>
      <c r="B13">
        <f>SUMIF(利用履歴!$C$2:$C$48,"="&amp;定額コース支払!A13,利用履歴!$B$2:$B$48)</f>
        <v>6720</v>
      </c>
      <c r="C13">
        <f t="shared" si="2"/>
        <v>149700</v>
      </c>
      <c r="D13" s="9">
        <f t="shared" si="0"/>
        <v>31</v>
      </c>
      <c r="E13" s="12">
        <f t="shared" si="3"/>
        <v>1.1210958904109591E-2</v>
      </c>
      <c r="F13">
        <f t="shared" si="4"/>
        <v>1678</v>
      </c>
      <c r="G13">
        <f t="shared" si="5"/>
        <v>151378</v>
      </c>
      <c r="H13" s="14"/>
      <c r="I13">
        <f t="shared" si="6"/>
        <v>151378</v>
      </c>
      <c r="J13" s="11" t="str">
        <f t="shared" si="1"/>
        <v>-</v>
      </c>
    </row>
    <row r="14" spans="1:11">
      <c r="A14" s="8">
        <v>38261</v>
      </c>
      <c r="B14">
        <f>SUMIF(利用履歴!$C$2:$C$48,"="&amp;定額コース支払!A14,利用履歴!$B$2:$B$48)</f>
        <v>33780</v>
      </c>
      <c r="C14">
        <f t="shared" si="2"/>
        <v>158098</v>
      </c>
      <c r="D14" s="9">
        <f t="shared" si="0"/>
        <v>30</v>
      </c>
      <c r="E14" s="12">
        <f t="shared" si="3"/>
        <v>1.084931506849315E-2</v>
      </c>
      <c r="F14">
        <f t="shared" si="4"/>
        <v>1715</v>
      </c>
      <c r="G14">
        <f t="shared" si="5"/>
        <v>159813</v>
      </c>
      <c r="H14" s="14"/>
      <c r="I14">
        <f t="shared" si="6"/>
        <v>159813</v>
      </c>
      <c r="J14" s="11" t="str">
        <f t="shared" si="1"/>
        <v>-</v>
      </c>
    </row>
    <row r="15" spans="1:11">
      <c r="A15" s="8">
        <v>38292</v>
      </c>
      <c r="B15">
        <f>SUMIF(利用履歴!$C$2:$C$48,"="&amp;定額コース支払!A15,利用履歴!$B$2:$B$48)</f>
        <v>11770</v>
      </c>
      <c r="C15">
        <f t="shared" si="2"/>
        <v>193593</v>
      </c>
      <c r="D15" s="9">
        <f t="shared" si="0"/>
        <v>31</v>
      </c>
      <c r="E15" s="12">
        <f t="shared" si="3"/>
        <v>1.1210958904109591E-2</v>
      </c>
      <c r="F15">
        <f t="shared" si="4"/>
        <v>2170</v>
      </c>
      <c r="G15">
        <f t="shared" si="5"/>
        <v>195763</v>
      </c>
      <c r="H15" s="14"/>
      <c r="I15">
        <f t="shared" si="6"/>
        <v>195763</v>
      </c>
      <c r="J15" s="11" t="str">
        <f t="shared" si="1"/>
        <v>-</v>
      </c>
      <c r="K15" t="s">
        <v>16</v>
      </c>
    </row>
    <row r="16" spans="1:11">
      <c r="A16" s="8">
        <v>38322</v>
      </c>
      <c r="B16">
        <f>SUMIF(利用履歴!$C$2:$C$48,"="&amp;定額コース支払!A16,利用履歴!$B$2:$B$48)</f>
        <v>7950</v>
      </c>
      <c r="C16">
        <f t="shared" si="2"/>
        <v>207533</v>
      </c>
      <c r="D16" s="9">
        <f t="shared" si="0"/>
        <v>30</v>
      </c>
      <c r="E16" s="12">
        <f t="shared" si="3"/>
        <v>1.084931506849315E-2</v>
      </c>
      <c r="F16">
        <f t="shared" si="4"/>
        <v>2251</v>
      </c>
      <c r="G16">
        <f t="shared" si="5"/>
        <v>209784</v>
      </c>
      <c r="H16" s="14"/>
      <c r="I16">
        <f t="shared" si="6"/>
        <v>209784</v>
      </c>
      <c r="J16" s="11" t="str">
        <f t="shared" si="1"/>
        <v>-</v>
      </c>
      <c r="K16" t="s">
        <v>16</v>
      </c>
    </row>
    <row r="17" spans="1:11">
      <c r="A17" s="8">
        <v>38353</v>
      </c>
      <c r="B17">
        <f>SUMIF(利用履歴!$C$2:$C$48,"="&amp;定額コース支払!A17,利用履歴!$B$2:$B$48)</f>
        <v>12500</v>
      </c>
      <c r="C17">
        <f t="shared" si="2"/>
        <v>217734</v>
      </c>
      <c r="D17" s="9">
        <f t="shared" si="0"/>
        <v>31</v>
      </c>
      <c r="E17" s="12">
        <f t="shared" si="3"/>
        <v>1.1210958904109591E-2</v>
      </c>
      <c r="F17">
        <f t="shared" si="4"/>
        <v>2441</v>
      </c>
      <c r="G17">
        <f t="shared" si="5"/>
        <v>220175</v>
      </c>
      <c r="H17" s="14"/>
      <c r="I17">
        <f t="shared" si="6"/>
        <v>220175</v>
      </c>
      <c r="J17" s="11" t="str">
        <f t="shared" si="1"/>
        <v>-</v>
      </c>
    </row>
    <row r="18" spans="1:11">
      <c r="A18" s="8">
        <v>38384</v>
      </c>
      <c r="B18">
        <f>SUMIF(利用履歴!$C$2:$C$48,"="&amp;定額コース支払!A18,利用履歴!$B$2:$B$48)</f>
        <v>8270</v>
      </c>
      <c r="C18">
        <f t="shared" si="2"/>
        <v>232675</v>
      </c>
      <c r="D18" s="9">
        <f t="shared" si="0"/>
        <v>31</v>
      </c>
      <c r="E18" s="12">
        <f t="shared" si="3"/>
        <v>1.1210958904109591E-2</v>
      </c>
      <c r="F18">
        <f t="shared" si="4"/>
        <v>2608</v>
      </c>
      <c r="G18">
        <f t="shared" si="5"/>
        <v>235283</v>
      </c>
      <c r="H18" s="14"/>
      <c r="I18">
        <f t="shared" si="6"/>
        <v>235283</v>
      </c>
      <c r="J18" s="11" t="str">
        <f t="shared" si="1"/>
        <v>-</v>
      </c>
    </row>
    <row r="19" spans="1:11">
      <c r="A19" s="8">
        <v>38412</v>
      </c>
      <c r="B19">
        <f>SUMIF(利用履歴!$C$2:$C$48,"="&amp;定額コース支払!A19,利用履歴!$B$2:$B$48)</f>
        <v>19300</v>
      </c>
      <c r="C19">
        <f t="shared" si="2"/>
        <v>243553</v>
      </c>
      <c r="D19" s="9">
        <f t="shared" si="0"/>
        <v>28</v>
      </c>
      <c r="E19" s="12">
        <f t="shared" si="3"/>
        <v>1.0126027397260274E-2</v>
      </c>
      <c r="F19">
        <f t="shared" si="4"/>
        <v>2466</v>
      </c>
      <c r="G19">
        <f t="shared" si="5"/>
        <v>246019</v>
      </c>
      <c r="H19" s="14"/>
      <c r="I19">
        <f t="shared" si="6"/>
        <v>246019</v>
      </c>
      <c r="J19" s="11" t="str">
        <f t="shared" si="1"/>
        <v>-</v>
      </c>
    </row>
    <row r="20" spans="1:11">
      <c r="A20" s="8">
        <v>38443</v>
      </c>
      <c r="B20">
        <f>SUMIF(利用履歴!$C$2:$C$48,"="&amp;定額コース支払!A20,利用履歴!$B$2:$B$48)</f>
        <v>7290</v>
      </c>
      <c r="C20">
        <f t="shared" si="2"/>
        <v>265319</v>
      </c>
      <c r="D20" s="9">
        <f t="shared" si="0"/>
        <v>31</v>
      </c>
      <c r="E20" s="12">
        <f t="shared" si="3"/>
        <v>1.1210958904109591E-2</v>
      </c>
      <c r="F20">
        <f t="shared" si="4"/>
        <v>2974</v>
      </c>
      <c r="G20">
        <f t="shared" si="5"/>
        <v>268293</v>
      </c>
      <c r="H20" s="14"/>
      <c r="I20">
        <f t="shared" si="6"/>
        <v>268293</v>
      </c>
      <c r="J20" s="11" t="str">
        <f t="shared" si="1"/>
        <v>-</v>
      </c>
    </row>
    <row r="21" spans="1:11">
      <c r="A21" s="8">
        <v>38473</v>
      </c>
      <c r="B21">
        <f>SUMIF(利用履歴!$C$2:$C$48,"="&amp;定額コース支払!A21,利用履歴!$B$2:$B$48)</f>
        <v>21700</v>
      </c>
      <c r="C21">
        <f t="shared" si="2"/>
        <v>275583</v>
      </c>
      <c r="D21" s="9">
        <f t="shared" si="0"/>
        <v>30</v>
      </c>
      <c r="E21" s="12">
        <f t="shared" si="3"/>
        <v>1.084931506849315E-2</v>
      </c>
      <c r="F21">
        <f t="shared" si="4"/>
        <v>2989</v>
      </c>
      <c r="G21">
        <f t="shared" si="5"/>
        <v>278572</v>
      </c>
      <c r="H21" s="14"/>
      <c r="I21">
        <f t="shared" si="6"/>
        <v>278572</v>
      </c>
      <c r="J21" s="11" t="str">
        <f t="shared" si="1"/>
        <v>-</v>
      </c>
    </row>
    <row r="22" spans="1:11">
      <c r="A22" s="8">
        <v>38504</v>
      </c>
      <c r="B22">
        <f>SUMIF(利用履歴!$C$2:$C$48,"="&amp;定額コース支払!A22,利用履歴!$B$2:$B$48)</f>
        <v>0</v>
      </c>
      <c r="C22">
        <f t="shared" si="2"/>
        <v>300272</v>
      </c>
      <c r="D22" s="9">
        <f t="shared" si="0"/>
        <v>31</v>
      </c>
      <c r="E22" s="12">
        <f t="shared" si="3"/>
        <v>1.1210958904109591E-2</v>
      </c>
      <c r="F22">
        <f t="shared" si="4"/>
        <v>3366</v>
      </c>
      <c r="G22">
        <f t="shared" si="5"/>
        <v>303638</v>
      </c>
      <c r="H22" s="14"/>
      <c r="I22">
        <f t="shared" si="6"/>
        <v>303638</v>
      </c>
      <c r="J22" s="11" t="str">
        <f t="shared" si="1"/>
        <v>-</v>
      </c>
    </row>
    <row r="23" spans="1:11">
      <c r="A23" s="8">
        <v>38534</v>
      </c>
      <c r="B23">
        <f>SUMIF(利用履歴!$C$2:$C$48,"="&amp;定額コース支払!A23,利用履歴!$B$2:$B$48)</f>
        <v>9820</v>
      </c>
      <c r="C23">
        <f t="shared" si="2"/>
        <v>303638</v>
      </c>
      <c r="D23" s="9">
        <f t="shared" si="0"/>
        <v>30</v>
      </c>
      <c r="E23" s="12">
        <f t="shared" si="3"/>
        <v>1.084931506849315E-2</v>
      </c>
      <c r="F23">
        <f t="shared" si="4"/>
        <v>3294</v>
      </c>
      <c r="G23">
        <f t="shared" si="5"/>
        <v>306932</v>
      </c>
      <c r="H23" s="14"/>
      <c r="I23">
        <f t="shared" si="6"/>
        <v>306932</v>
      </c>
      <c r="J23" s="11" t="str">
        <f t="shared" si="1"/>
        <v>-</v>
      </c>
    </row>
    <row r="24" spans="1:11">
      <c r="A24" s="8">
        <v>38565</v>
      </c>
      <c r="B24">
        <f>SUMIF(利用履歴!$C$2:$C$48,"="&amp;定額コース支払!A24,利用履歴!$B$2:$B$48)</f>
        <v>21080</v>
      </c>
      <c r="C24">
        <f t="shared" si="2"/>
        <v>316752</v>
      </c>
      <c r="D24" s="9">
        <f t="shared" si="0"/>
        <v>31</v>
      </c>
      <c r="E24" s="12">
        <f t="shared" si="3"/>
        <v>1.1210958904109591E-2</v>
      </c>
      <c r="F24">
        <f t="shared" si="4"/>
        <v>3551</v>
      </c>
      <c r="G24">
        <f t="shared" si="5"/>
        <v>320303</v>
      </c>
      <c r="H24" s="14"/>
      <c r="I24">
        <f t="shared" si="6"/>
        <v>320303</v>
      </c>
      <c r="J24" s="11" t="str">
        <f t="shared" si="1"/>
        <v>-</v>
      </c>
      <c r="K24" t="s">
        <v>16</v>
      </c>
    </row>
    <row r="25" spans="1:11">
      <c r="A25" s="8">
        <v>38596</v>
      </c>
      <c r="B25">
        <f>SUMIF(利用履歴!$C$2:$C$48,"="&amp;定額コース支払!A25,利用履歴!$B$2:$B$48)</f>
        <v>28370</v>
      </c>
      <c r="C25">
        <f t="shared" si="2"/>
        <v>341383</v>
      </c>
      <c r="D25" s="9">
        <f t="shared" si="0"/>
        <v>31</v>
      </c>
      <c r="E25" s="12">
        <f t="shared" si="3"/>
        <v>1.1210958904109591E-2</v>
      </c>
      <c r="F25">
        <f t="shared" si="4"/>
        <v>3827</v>
      </c>
      <c r="G25">
        <f t="shared" si="5"/>
        <v>345210</v>
      </c>
      <c r="H25" s="14"/>
      <c r="I25">
        <f t="shared" si="6"/>
        <v>345210</v>
      </c>
      <c r="J25" s="11" t="str">
        <f t="shared" si="1"/>
        <v>-</v>
      </c>
    </row>
    <row r="26" spans="1:11">
      <c r="A26" s="8">
        <v>38626</v>
      </c>
      <c r="B26">
        <f>SUMIF(利用履歴!$C$2:$C$48,"="&amp;定額コース支払!A26,利用履歴!$B$2:$B$48)</f>
        <v>0</v>
      </c>
      <c r="C26">
        <f t="shared" si="2"/>
        <v>373580</v>
      </c>
      <c r="D26" s="9">
        <f t="shared" si="0"/>
        <v>30</v>
      </c>
      <c r="E26" s="12">
        <f t="shared" si="3"/>
        <v>1.084931506849315E-2</v>
      </c>
      <c r="F26">
        <f t="shared" si="4"/>
        <v>4053</v>
      </c>
      <c r="G26">
        <f t="shared" si="5"/>
        <v>377633</v>
      </c>
      <c r="H26" s="14"/>
      <c r="I26">
        <f t="shared" si="6"/>
        <v>377633</v>
      </c>
      <c r="J26" s="11" t="str">
        <f t="shared" si="1"/>
        <v>-</v>
      </c>
    </row>
    <row r="27" spans="1:11">
      <c r="A27" s="8">
        <v>38657</v>
      </c>
      <c r="B27">
        <f>SUMIF(利用履歴!$C$2:$C$48,"="&amp;定額コース支払!A27,利用履歴!$B$2:$B$48)</f>
        <v>15300</v>
      </c>
      <c r="C27">
        <f t="shared" si="2"/>
        <v>377633</v>
      </c>
      <c r="D27" s="9">
        <f t="shared" si="0"/>
        <v>31</v>
      </c>
      <c r="E27" s="12">
        <f t="shared" si="3"/>
        <v>1.1210958904109591E-2</v>
      </c>
      <c r="F27">
        <f t="shared" si="4"/>
        <v>4233</v>
      </c>
      <c r="G27">
        <f t="shared" si="5"/>
        <v>381866</v>
      </c>
      <c r="H27" s="14"/>
      <c r="I27">
        <f t="shared" si="6"/>
        <v>381866</v>
      </c>
      <c r="J27" s="11" t="str">
        <f t="shared" si="1"/>
        <v>-</v>
      </c>
    </row>
    <row r="28" spans="1:11">
      <c r="A28" s="8">
        <v>38687</v>
      </c>
      <c r="B28">
        <f>SUMIF(利用履歴!$C$2:$C$48,"="&amp;定額コース支払!A28,利用履歴!$B$2:$B$48)</f>
        <v>7820</v>
      </c>
      <c r="C28">
        <f t="shared" si="2"/>
        <v>397166</v>
      </c>
      <c r="D28" s="9">
        <f t="shared" si="0"/>
        <v>30</v>
      </c>
      <c r="E28" s="12">
        <f t="shared" si="3"/>
        <v>1.084931506849315E-2</v>
      </c>
      <c r="F28">
        <f t="shared" si="4"/>
        <v>4308</v>
      </c>
      <c r="G28">
        <f t="shared" si="5"/>
        <v>401474</v>
      </c>
      <c r="H28" s="14"/>
      <c r="I28">
        <f t="shared" si="6"/>
        <v>401474</v>
      </c>
      <c r="J28" s="11" t="str">
        <f t="shared" si="1"/>
        <v>-</v>
      </c>
    </row>
    <row r="29" spans="1:11">
      <c r="A29" s="8">
        <v>38718</v>
      </c>
      <c r="B29">
        <f>SUMIF(利用履歴!$C$2:$C$48,"="&amp;定額コース支払!A29,利用履歴!$B$2:$B$48)</f>
        <v>20330</v>
      </c>
      <c r="C29">
        <f t="shared" si="2"/>
        <v>409294</v>
      </c>
      <c r="D29" s="9">
        <f t="shared" si="0"/>
        <v>31</v>
      </c>
      <c r="E29" s="12">
        <f t="shared" si="3"/>
        <v>1.1210958904109591E-2</v>
      </c>
      <c r="F29">
        <f t="shared" si="4"/>
        <v>4588</v>
      </c>
      <c r="G29">
        <f t="shared" si="5"/>
        <v>413882</v>
      </c>
      <c r="H29" s="14"/>
      <c r="I29">
        <f t="shared" si="6"/>
        <v>413882</v>
      </c>
      <c r="J29" s="11" t="str">
        <f t="shared" si="1"/>
        <v>-</v>
      </c>
    </row>
    <row r="30" spans="1:11">
      <c r="A30" s="8">
        <v>38749</v>
      </c>
      <c r="B30">
        <f>SUMIF(利用履歴!$C$2:$C$48,"="&amp;定額コース支払!A30,利用履歴!$B$2:$B$48)</f>
        <v>11420</v>
      </c>
      <c r="C30">
        <f t="shared" si="2"/>
        <v>434212</v>
      </c>
      <c r="D30" s="9">
        <f t="shared" si="0"/>
        <v>31</v>
      </c>
      <c r="E30" s="12">
        <f t="shared" si="3"/>
        <v>1.1210958904109591E-2</v>
      </c>
      <c r="F30">
        <f t="shared" si="4"/>
        <v>4867</v>
      </c>
      <c r="G30">
        <f t="shared" si="5"/>
        <v>439079</v>
      </c>
      <c r="H30" s="14"/>
      <c r="I30">
        <f t="shared" si="6"/>
        <v>439079</v>
      </c>
      <c r="J30" s="11" t="str">
        <f t="shared" si="1"/>
        <v>-</v>
      </c>
    </row>
    <row r="31" spans="1:11">
      <c r="A31" s="8">
        <v>38777</v>
      </c>
      <c r="B31">
        <f>SUMIF(利用履歴!$C$2:$C$48,"="&amp;定額コース支払!A31,利用履歴!$B$2:$B$48)</f>
        <v>7390</v>
      </c>
      <c r="C31">
        <f t="shared" si="2"/>
        <v>450499</v>
      </c>
      <c r="D31" s="9">
        <f t="shared" si="0"/>
        <v>28</v>
      </c>
      <c r="E31" s="12">
        <f t="shared" si="3"/>
        <v>1.0126027397260274E-2</v>
      </c>
      <c r="F31">
        <f t="shared" si="4"/>
        <v>4561</v>
      </c>
      <c r="G31">
        <f t="shared" si="5"/>
        <v>455060</v>
      </c>
      <c r="H31" s="14"/>
      <c r="I31">
        <f t="shared" si="6"/>
        <v>455060</v>
      </c>
      <c r="J31" s="11" t="str">
        <f t="shared" si="1"/>
        <v>-</v>
      </c>
    </row>
    <row r="32" spans="1:11">
      <c r="A32" s="8">
        <v>38808</v>
      </c>
      <c r="B32">
        <f>SUMIF(利用履歴!$C$2:$C$48,"="&amp;定額コース支払!A32,利用履歴!$B$2:$B$48)</f>
        <v>24570</v>
      </c>
      <c r="C32">
        <f t="shared" si="2"/>
        <v>462450</v>
      </c>
      <c r="D32" s="9">
        <f t="shared" si="0"/>
        <v>31</v>
      </c>
      <c r="E32" s="12">
        <f t="shared" si="3"/>
        <v>1.1210958904109591E-2</v>
      </c>
      <c r="F32">
        <f t="shared" si="4"/>
        <v>5184</v>
      </c>
      <c r="G32">
        <f t="shared" si="5"/>
        <v>467634</v>
      </c>
      <c r="H32" s="14"/>
      <c r="I32">
        <f t="shared" si="6"/>
        <v>467634</v>
      </c>
      <c r="J32" s="11" t="str">
        <f t="shared" si="1"/>
        <v>-</v>
      </c>
    </row>
    <row r="33" spans="1:11">
      <c r="A33" s="8">
        <v>38838</v>
      </c>
      <c r="B33">
        <f>SUMIF(利用履歴!$C$2:$C$48,"="&amp;定額コース支払!A33,利用履歴!$B$2:$B$48)</f>
        <v>0</v>
      </c>
      <c r="C33">
        <f t="shared" si="2"/>
        <v>492204</v>
      </c>
      <c r="D33" s="9">
        <f t="shared" si="0"/>
        <v>30</v>
      </c>
      <c r="E33" s="12">
        <f t="shared" si="3"/>
        <v>1.084931506849315E-2</v>
      </c>
      <c r="F33">
        <f t="shared" si="4"/>
        <v>5340</v>
      </c>
      <c r="G33">
        <f t="shared" si="5"/>
        <v>497544</v>
      </c>
      <c r="H33" s="14"/>
      <c r="I33">
        <f t="shared" si="6"/>
        <v>497544</v>
      </c>
      <c r="J33" s="11" t="str">
        <f t="shared" si="1"/>
        <v>-</v>
      </c>
    </row>
    <row r="34" spans="1:11">
      <c r="A34" s="8">
        <v>38869</v>
      </c>
      <c r="B34">
        <f>SUMIF(利用履歴!$C$2:$C$48,"="&amp;定額コース支払!A34,利用履歴!$B$2:$B$48)</f>
        <v>20330</v>
      </c>
      <c r="C34">
        <f t="shared" si="2"/>
        <v>497544</v>
      </c>
      <c r="D34" s="9">
        <f t="shared" si="0"/>
        <v>31</v>
      </c>
      <c r="E34" s="12">
        <f t="shared" si="3"/>
        <v>1.1210958904109591E-2</v>
      </c>
      <c r="F34">
        <f t="shared" si="4"/>
        <v>5577</v>
      </c>
      <c r="G34">
        <f t="shared" si="5"/>
        <v>503121</v>
      </c>
      <c r="H34" s="14"/>
      <c r="I34">
        <f t="shared" si="6"/>
        <v>503121</v>
      </c>
      <c r="J34" s="11" t="str">
        <f t="shared" si="1"/>
        <v>-</v>
      </c>
    </row>
    <row r="35" spans="1:11">
      <c r="A35" s="8">
        <v>38899</v>
      </c>
      <c r="B35">
        <f>SUMIF(利用履歴!$C$2:$C$48,"="&amp;定額コース支払!A35,利用履歴!$B$2:$B$48)</f>
        <v>17170</v>
      </c>
      <c r="C35">
        <f t="shared" si="2"/>
        <v>523451</v>
      </c>
      <c r="D35" s="9">
        <f t="shared" si="0"/>
        <v>30</v>
      </c>
      <c r="E35" s="12">
        <f t="shared" si="3"/>
        <v>1.084931506849315E-2</v>
      </c>
      <c r="F35">
        <f t="shared" si="4"/>
        <v>5679</v>
      </c>
      <c r="G35">
        <f t="shared" si="5"/>
        <v>529130</v>
      </c>
      <c r="H35" s="14"/>
      <c r="I35">
        <f t="shared" si="6"/>
        <v>529130</v>
      </c>
      <c r="J35" s="11" t="str">
        <f t="shared" si="1"/>
        <v>-</v>
      </c>
    </row>
    <row r="36" spans="1:11">
      <c r="A36" s="8">
        <v>38930</v>
      </c>
      <c r="B36">
        <f>SUMIF(利用履歴!$C$2:$C$48,"="&amp;定額コース支払!A36,利用履歴!$B$2:$B$48)</f>
        <v>19140</v>
      </c>
      <c r="C36">
        <f t="shared" si="2"/>
        <v>546300</v>
      </c>
      <c r="D36" s="9">
        <f t="shared" si="0"/>
        <v>31</v>
      </c>
      <c r="E36" s="12">
        <f t="shared" si="3"/>
        <v>1.1210958904109591E-2</v>
      </c>
      <c r="F36">
        <f t="shared" si="4"/>
        <v>6124</v>
      </c>
      <c r="G36">
        <f t="shared" si="5"/>
        <v>552424</v>
      </c>
      <c r="H36" s="14"/>
      <c r="I36">
        <f t="shared" si="6"/>
        <v>552424</v>
      </c>
      <c r="J36" s="11" t="str">
        <f t="shared" si="1"/>
        <v>-</v>
      </c>
    </row>
    <row r="37" spans="1:11">
      <c r="A37" s="8">
        <v>38961</v>
      </c>
      <c r="B37">
        <f>SUMIF(利用履歴!$C$2:$C$48,"="&amp;定額コース支払!A37,利用履歴!$B$2:$B$48)</f>
        <v>15170</v>
      </c>
      <c r="C37">
        <f t="shared" si="2"/>
        <v>571564</v>
      </c>
      <c r="D37" s="9">
        <f t="shared" si="0"/>
        <v>31</v>
      </c>
      <c r="E37" s="12">
        <f t="shared" si="3"/>
        <v>1.1210958904109591E-2</v>
      </c>
      <c r="F37">
        <f t="shared" si="4"/>
        <v>6407</v>
      </c>
      <c r="G37">
        <f t="shared" si="5"/>
        <v>577971</v>
      </c>
      <c r="H37" s="14"/>
      <c r="I37">
        <f t="shared" si="6"/>
        <v>577971</v>
      </c>
      <c r="J37" s="11" t="str">
        <f t="shared" si="1"/>
        <v>-</v>
      </c>
    </row>
    <row r="38" spans="1:11">
      <c r="A38" s="8">
        <v>38991</v>
      </c>
      <c r="B38">
        <f>SUMIF(利用履歴!$C$2:$C$48,"="&amp;定額コース支払!A38,利用履歴!$B$2:$B$48)</f>
        <v>15990</v>
      </c>
      <c r="C38">
        <f t="shared" si="2"/>
        <v>593141</v>
      </c>
      <c r="D38" s="9">
        <f t="shared" si="0"/>
        <v>30</v>
      </c>
      <c r="E38" s="12">
        <f t="shared" si="3"/>
        <v>1.084931506849315E-2</v>
      </c>
      <c r="F38">
        <f t="shared" si="4"/>
        <v>6435</v>
      </c>
      <c r="G38">
        <f t="shared" si="5"/>
        <v>599576</v>
      </c>
      <c r="H38" s="14"/>
      <c r="I38">
        <f t="shared" si="6"/>
        <v>599576</v>
      </c>
      <c r="J38" s="11" t="str">
        <f t="shared" si="1"/>
        <v>-</v>
      </c>
    </row>
    <row r="39" spans="1:11">
      <c r="A39" s="8">
        <v>39022</v>
      </c>
      <c r="B39">
        <f>SUMIF(利用履歴!$C$2:$C$48,"="&amp;定額コース支払!A39,利用履歴!$B$2:$B$48)</f>
        <v>6360</v>
      </c>
      <c r="C39">
        <f t="shared" si="2"/>
        <v>615566</v>
      </c>
      <c r="D39" s="9">
        <f t="shared" si="0"/>
        <v>31</v>
      </c>
      <c r="E39" s="12">
        <f t="shared" si="3"/>
        <v>1.1210958904109591E-2</v>
      </c>
      <c r="F39">
        <f t="shared" si="4"/>
        <v>6901</v>
      </c>
      <c r="G39">
        <f t="shared" si="5"/>
        <v>622467</v>
      </c>
      <c r="H39" s="14"/>
      <c r="I39">
        <f t="shared" si="6"/>
        <v>622467</v>
      </c>
      <c r="J39" s="11" t="str">
        <f t="shared" si="1"/>
        <v>-</v>
      </c>
    </row>
    <row r="40" spans="1:11">
      <c r="A40" s="8">
        <v>39052</v>
      </c>
      <c r="B40">
        <f>SUMIF(利用履歴!$C$2:$C$48,"="&amp;定額コース支払!A40,利用履歴!$B$2:$B$48)</f>
        <v>14290</v>
      </c>
      <c r="C40">
        <f t="shared" si="2"/>
        <v>628827</v>
      </c>
      <c r="D40" s="9">
        <f t="shared" si="0"/>
        <v>30</v>
      </c>
      <c r="E40" s="12">
        <f t="shared" si="3"/>
        <v>1.084931506849315E-2</v>
      </c>
      <c r="F40">
        <f t="shared" si="4"/>
        <v>6822</v>
      </c>
      <c r="G40">
        <f t="shared" si="5"/>
        <v>635649</v>
      </c>
      <c r="H40" s="14"/>
      <c r="I40">
        <f t="shared" si="6"/>
        <v>635649</v>
      </c>
      <c r="J40" s="11" t="str">
        <f t="shared" si="1"/>
        <v>-</v>
      </c>
    </row>
    <row r="41" spans="1:11">
      <c r="A41" s="8">
        <v>39083</v>
      </c>
      <c r="B41">
        <f>SUMIF(利用履歴!$C$2:$C$48,"="&amp;定額コース支払!A41,利用履歴!$B$2:$B$48)</f>
        <v>0</v>
      </c>
      <c r="C41">
        <f t="shared" si="2"/>
        <v>649939</v>
      </c>
      <c r="D41" s="9">
        <f t="shared" si="0"/>
        <v>31</v>
      </c>
      <c r="E41" s="12">
        <f t="shared" si="3"/>
        <v>1.1210958904109591E-2</v>
      </c>
      <c r="F41">
        <f t="shared" si="4"/>
        <v>7286</v>
      </c>
      <c r="G41">
        <f t="shared" si="5"/>
        <v>657225</v>
      </c>
      <c r="H41" s="14"/>
      <c r="I41">
        <f t="shared" si="6"/>
        <v>657225</v>
      </c>
      <c r="J41" s="11" t="str">
        <f t="shared" si="1"/>
        <v>-</v>
      </c>
    </row>
    <row r="42" spans="1:11">
      <c r="A42" s="8">
        <v>39114</v>
      </c>
      <c r="B42">
        <f>SUMIF(利用履歴!$C$2:$C$48,"="&amp;定額コース支払!A42,利用履歴!$B$2:$B$48)</f>
        <v>0</v>
      </c>
      <c r="C42">
        <f t="shared" si="2"/>
        <v>657225</v>
      </c>
      <c r="D42" s="9">
        <f t="shared" si="0"/>
        <v>31</v>
      </c>
      <c r="E42" s="12">
        <f t="shared" si="3"/>
        <v>1.1210958904109591E-2</v>
      </c>
      <c r="F42">
        <f t="shared" si="4"/>
        <v>7368</v>
      </c>
      <c r="G42">
        <f t="shared" si="5"/>
        <v>664593</v>
      </c>
      <c r="H42" s="14"/>
      <c r="I42">
        <f t="shared" si="6"/>
        <v>664593</v>
      </c>
      <c r="J42" s="11" t="str">
        <f t="shared" si="1"/>
        <v>-</v>
      </c>
    </row>
    <row r="43" spans="1:11">
      <c r="A43" s="8">
        <v>39142</v>
      </c>
      <c r="B43">
        <f>SUMIF(利用履歴!$C$2:$C$48,"="&amp;定額コース支払!A43,利用履歴!$B$2:$B$48)</f>
        <v>0</v>
      </c>
      <c r="C43">
        <f t="shared" si="2"/>
        <v>664593</v>
      </c>
      <c r="D43" s="9">
        <f t="shared" si="0"/>
        <v>28</v>
      </c>
      <c r="E43" s="12">
        <f t="shared" si="3"/>
        <v>1.0126027397260274E-2</v>
      </c>
      <c r="F43">
        <f t="shared" si="4"/>
        <v>6729</v>
      </c>
      <c r="G43">
        <f t="shared" si="5"/>
        <v>671322</v>
      </c>
      <c r="H43" s="14"/>
      <c r="I43">
        <f t="shared" si="6"/>
        <v>671322</v>
      </c>
      <c r="J43" s="11" t="str">
        <f t="shared" si="1"/>
        <v>-</v>
      </c>
    </row>
    <row r="44" spans="1:11">
      <c r="A44" s="8">
        <v>39173</v>
      </c>
      <c r="B44">
        <f>SUMIF(利用履歴!$C$2:$C$48,"="&amp;定額コース支払!A44,利用履歴!$B$2:$B$48)</f>
        <v>0</v>
      </c>
      <c r="C44">
        <f t="shared" si="2"/>
        <v>671322</v>
      </c>
      <c r="D44" s="9">
        <f t="shared" si="0"/>
        <v>31</v>
      </c>
      <c r="E44" s="12">
        <f t="shared" si="3"/>
        <v>1.1210958904109591E-2</v>
      </c>
      <c r="F44">
        <f t="shared" si="4"/>
        <v>7526</v>
      </c>
      <c r="G44">
        <f t="shared" si="5"/>
        <v>678848</v>
      </c>
      <c r="H44" s="14"/>
      <c r="I44">
        <f t="shared" si="6"/>
        <v>678848</v>
      </c>
      <c r="J44" s="11" t="str">
        <f t="shared" si="1"/>
        <v>-</v>
      </c>
    </row>
    <row r="45" spans="1:11">
      <c r="A45" s="8">
        <v>39203</v>
      </c>
      <c r="B45">
        <f>SUMIF(利用履歴!$C$2:$C$48,"="&amp;定額コース支払!A45,利用履歴!$B$2:$B$48)</f>
        <v>0</v>
      </c>
      <c r="C45">
        <f t="shared" si="2"/>
        <v>678848</v>
      </c>
      <c r="D45" s="9">
        <f t="shared" si="0"/>
        <v>30</v>
      </c>
      <c r="E45" s="12">
        <f t="shared" si="3"/>
        <v>1.084931506849315E-2</v>
      </c>
      <c r="F45">
        <f t="shared" si="4"/>
        <v>7365</v>
      </c>
      <c r="G45">
        <f t="shared" si="5"/>
        <v>686213</v>
      </c>
      <c r="H45" s="14"/>
      <c r="I45">
        <f t="shared" si="6"/>
        <v>686213</v>
      </c>
      <c r="J45" s="11" t="str">
        <f t="shared" si="1"/>
        <v>-</v>
      </c>
    </row>
    <row r="46" spans="1:11">
      <c r="A46" s="8">
        <v>39234</v>
      </c>
      <c r="B46">
        <f>SUMIF(利用履歴!$C$2:$C$48,"="&amp;定額コース支払!A46,利用履歴!$B$2:$B$48)</f>
        <v>0</v>
      </c>
      <c r="C46">
        <f t="shared" si="2"/>
        <v>686213</v>
      </c>
      <c r="D46" s="9">
        <f t="shared" si="0"/>
        <v>31</v>
      </c>
      <c r="E46" s="12">
        <f t="shared" si="3"/>
        <v>1.1210958904109591E-2</v>
      </c>
      <c r="F46">
        <f t="shared" si="4"/>
        <v>7693</v>
      </c>
      <c r="G46">
        <f t="shared" si="5"/>
        <v>693906</v>
      </c>
      <c r="H46" s="14"/>
      <c r="I46">
        <f t="shared" si="6"/>
        <v>693906</v>
      </c>
      <c r="J46" s="11" t="str">
        <f t="shared" si="1"/>
        <v>-</v>
      </c>
    </row>
    <row r="47" spans="1:11">
      <c r="A47" s="8">
        <v>39264</v>
      </c>
      <c r="B47">
        <f>SUMIF(利用履歴!$C$2:$C$48,"="&amp;定額コース支払!A47,利用履歴!$B$2:$B$48)</f>
        <v>0</v>
      </c>
      <c r="C47">
        <f t="shared" si="2"/>
        <v>693906</v>
      </c>
      <c r="D47" s="9">
        <f t="shared" si="0"/>
        <v>30</v>
      </c>
      <c r="E47" s="12">
        <f t="shared" si="3"/>
        <v>1.084931506849315E-2</v>
      </c>
      <c r="F47">
        <f t="shared" si="4"/>
        <v>7528</v>
      </c>
      <c r="G47">
        <f t="shared" si="5"/>
        <v>701434</v>
      </c>
      <c r="H47" s="14"/>
      <c r="I47">
        <f t="shared" si="6"/>
        <v>701434</v>
      </c>
      <c r="J47" s="11" t="str">
        <f t="shared" si="1"/>
        <v>-</v>
      </c>
    </row>
    <row r="48" spans="1:11">
      <c r="A48" s="8">
        <v>39295</v>
      </c>
      <c r="B48">
        <f>SUMIF(利用履歴!$C$2:$C$48,"="&amp;定額コース支払!A48,利用履歴!$B$2:$B$48)</f>
        <v>0</v>
      </c>
      <c r="C48">
        <f t="shared" si="2"/>
        <v>701434</v>
      </c>
      <c r="D48" s="9">
        <f t="shared" si="0"/>
        <v>31</v>
      </c>
      <c r="E48" s="12">
        <f t="shared" si="3"/>
        <v>1.1210958904109591E-2</v>
      </c>
      <c r="F48">
        <f t="shared" si="4"/>
        <v>7863</v>
      </c>
      <c r="G48">
        <f t="shared" si="5"/>
        <v>709297</v>
      </c>
      <c r="H48" s="14"/>
      <c r="I48">
        <f t="shared" si="6"/>
        <v>709297</v>
      </c>
      <c r="J48" s="11" t="str">
        <f t="shared" si="1"/>
        <v>-</v>
      </c>
      <c r="K48" t="s">
        <v>16</v>
      </c>
    </row>
    <row r="49" spans="1:10">
      <c r="A49" s="8">
        <v>39326</v>
      </c>
      <c r="B49">
        <f>SUMIF(利用履歴!$C$2:$C$48,"="&amp;定額コース支払!A49,利用履歴!$B$2:$B$48)</f>
        <v>0</v>
      </c>
      <c r="C49">
        <f t="shared" si="2"/>
        <v>709297</v>
      </c>
      <c r="D49" s="9">
        <f t="shared" si="0"/>
        <v>31</v>
      </c>
      <c r="E49" s="12">
        <f t="shared" si="3"/>
        <v>1.1210958904109591E-2</v>
      </c>
      <c r="F49">
        <f t="shared" si="4"/>
        <v>7951</v>
      </c>
      <c r="G49">
        <f t="shared" si="5"/>
        <v>717248</v>
      </c>
      <c r="H49" s="14"/>
      <c r="I49">
        <f t="shared" si="6"/>
        <v>717248</v>
      </c>
      <c r="J49" s="11" t="str">
        <f t="shared" si="1"/>
        <v>-</v>
      </c>
    </row>
    <row r="50" spans="1:10">
      <c r="A50" s="8">
        <v>39356</v>
      </c>
      <c r="B50">
        <f>SUMIF(利用履歴!$C$2:$C$48,"="&amp;定額コース支払!A50,利用履歴!$B$2:$B$48)</f>
        <v>0</v>
      </c>
      <c r="C50">
        <f t="shared" si="2"/>
        <v>717248</v>
      </c>
      <c r="D50" s="9">
        <f t="shared" si="0"/>
        <v>30</v>
      </c>
      <c r="E50" s="12">
        <f t="shared" si="3"/>
        <v>1.084931506849315E-2</v>
      </c>
      <c r="F50">
        <f t="shared" si="4"/>
        <v>7781</v>
      </c>
      <c r="G50">
        <f t="shared" si="5"/>
        <v>725029</v>
      </c>
      <c r="H50" s="14"/>
      <c r="I50">
        <f t="shared" si="6"/>
        <v>725029</v>
      </c>
      <c r="J50" s="11" t="str">
        <f t="shared" si="1"/>
        <v>-</v>
      </c>
    </row>
    <row r="51" spans="1:10">
      <c r="A51" s="8">
        <v>39387</v>
      </c>
      <c r="B51">
        <f>SUMIF(利用履歴!$C$2:$C$48,"="&amp;定額コース支払!A51,利用履歴!$B$2:$B$48)</f>
        <v>0</v>
      </c>
      <c r="C51">
        <f t="shared" si="2"/>
        <v>725029</v>
      </c>
      <c r="D51" s="9">
        <f t="shared" si="0"/>
        <v>31</v>
      </c>
      <c r="E51" s="12">
        <f t="shared" si="3"/>
        <v>1.1210958904109591E-2</v>
      </c>
      <c r="F51">
        <f t="shared" si="4"/>
        <v>8128</v>
      </c>
      <c r="G51">
        <f t="shared" si="5"/>
        <v>733157</v>
      </c>
      <c r="H51" s="14"/>
      <c r="I51">
        <f t="shared" si="6"/>
        <v>733157</v>
      </c>
      <c r="J51" s="11" t="str">
        <f t="shared" si="1"/>
        <v>-</v>
      </c>
    </row>
    <row r="52" spans="1:10">
      <c r="A52" s="8">
        <v>39417</v>
      </c>
      <c r="B52">
        <f>SUMIF(利用履歴!$C$2:$C$48,"="&amp;定額コース支払!A52,利用履歴!$B$2:$B$48)</f>
        <v>0</v>
      </c>
      <c r="C52">
        <f t="shared" si="2"/>
        <v>733157</v>
      </c>
      <c r="D52" s="9">
        <f t="shared" si="0"/>
        <v>30</v>
      </c>
      <c r="E52" s="12">
        <f t="shared" si="3"/>
        <v>1.084931506849315E-2</v>
      </c>
      <c r="F52">
        <f t="shared" si="4"/>
        <v>7954</v>
      </c>
      <c r="G52">
        <f t="shared" si="5"/>
        <v>741111</v>
      </c>
      <c r="H52" s="14"/>
      <c r="I52">
        <f t="shared" si="6"/>
        <v>741111</v>
      </c>
      <c r="J52" s="11" t="str">
        <f t="shared" si="1"/>
        <v>-</v>
      </c>
    </row>
    <row r="53" spans="1:10">
      <c r="A53" s="8">
        <v>39448</v>
      </c>
      <c r="B53">
        <f>SUMIF(利用履歴!$C$2:$C$48,"="&amp;定額コース支払!A53,利用履歴!$B$2:$B$48)</f>
        <v>0</v>
      </c>
      <c r="C53">
        <f t="shared" si="2"/>
        <v>741111</v>
      </c>
      <c r="D53" s="9">
        <f t="shared" si="0"/>
        <v>31</v>
      </c>
      <c r="E53" s="12">
        <f t="shared" si="3"/>
        <v>1.1210958904109591E-2</v>
      </c>
      <c r="F53">
        <f t="shared" si="4"/>
        <v>8308</v>
      </c>
      <c r="G53">
        <f t="shared" si="5"/>
        <v>749419</v>
      </c>
      <c r="H53" s="14"/>
      <c r="I53">
        <f t="shared" si="6"/>
        <v>749419</v>
      </c>
      <c r="J53" s="11" t="str">
        <f t="shared" si="1"/>
        <v>-</v>
      </c>
    </row>
    <row r="54" spans="1:10">
      <c r="A54" s="8">
        <v>39479</v>
      </c>
      <c r="B54">
        <f>SUMIF(利用履歴!$C$2:$C$48,"="&amp;定額コース支払!A54,利用履歴!$B$2:$B$48)</f>
        <v>0</v>
      </c>
      <c r="C54">
        <f t="shared" si="2"/>
        <v>749419</v>
      </c>
      <c r="D54" s="9">
        <f t="shared" si="0"/>
        <v>31</v>
      </c>
      <c r="E54" s="12">
        <f t="shared" si="3"/>
        <v>1.1210958904109591E-2</v>
      </c>
      <c r="F54">
        <f t="shared" si="4"/>
        <v>8401</v>
      </c>
      <c r="G54">
        <f t="shared" si="5"/>
        <v>757820</v>
      </c>
      <c r="H54" s="14"/>
      <c r="I54">
        <f t="shared" si="6"/>
        <v>757820</v>
      </c>
      <c r="J54" s="11" t="str">
        <f t="shared" si="1"/>
        <v>-</v>
      </c>
    </row>
    <row r="55" spans="1:10">
      <c r="A55" s="8">
        <v>39508</v>
      </c>
      <c r="B55">
        <f>SUMIF(利用履歴!$C$2:$C$48,"="&amp;定額コース支払!A55,利用履歴!$B$2:$B$48)</f>
        <v>0</v>
      </c>
      <c r="C55">
        <f t="shared" si="2"/>
        <v>757820</v>
      </c>
      <c r="D55" s="9">
        <f t="shared" si="0"/>
        <v>29</v>
      </c>
      <c r="E55" s="12">
        <f t="shared" si="3"/>
        <v>1.0487671232876713E-2</v>
      </c>
      <c r="F55">
        <f t="shared" si="4"/>
        <v>7947</v>
      </c>
      <c r="G55">
        <f t="shared" si="5"/>
        <v>765767</v>
      </c>
      <c r="H55" s="14"/>
      <c r="I55">
        <f t="shared" si="6"/>
        <v>765767</v>
      </c>
      <c r="J55" s="11" t="str">
        <f t="shared" si="1"/>
        <v>-</v>
      </c>
    </row>
    <row r="56" spans="1:10">
      <c r="A56" s="8">
        <v>39539</v>
      </c>
      <c r="B56">
        <f>SUMIF(利用履歴!$C$2:$C$48,"="&amp;定額コース支払!A56,利用履歴!$B$2:$B$48)</f>
        <v>0</v>
      </c>
      <c r="C56">
        <f t="shared" si="2"/>
        <v>765767</v>
      </c>
      <c r="D56" s="9">
        <f t="shared" si="0"/>
        <v>31</v>
      </c>
      <c r="E56" s="12">
        <f t="shared" si="3"/>
        <v>1.1210958904109591E-2</v>
      </c>
      <c r="F56">
        <f t="shared" si="4"/>
        <v>8584</v>
      </c>
      <c r="G56">
        <f t="shared" si="5"/>
        <v>774351</v>
      </c>
      <c r="H56" s="14"/>
      <c r="I56">
        <f t="shared" si="6"/>
        <v>774351</v>
      </c>
      <c r="J56" s="11" t="str">
        <f t="shared" si="1"/>
        <v>-</v>
      </c>
    </row>
    <row r="57" spans="1:10">
      <c r="A57" s="8">
        <v>39569</v>
      </c>
      <c r="B57">
        <f>SUMIF(利用履歴!$C$2:$C$48,"="&amp;定額コース支払!A57,利用履歴!$B$2:$B$48)</f>
        <v>0</v>
      </c>
      <c r="C57">
        <f t="shared" si="2"/>
        <v>774351</v>
      </c>
      <c r="D57" s="9">
        <f t="shared" si="0"/>
        <v>30</v>
      </c>
      <c r="E57" s="12">
        <f t="shared" si="3"/>
        <v>1.084931506849315E-2</v>
      </c>
      <c r="F57">
        <f t="shared" si="4"/>
        <v>8401</v>
      </c>
      <c r="G57">
        <f t="shared" si="5"/>
        <v>782752</v>
      </c>
      <c r="H57" s="14"/>
      <c r="I57">
        <f t="shared" si="6"/>
        <v>782752</v>
      </c>
      <c r="J57" s="11" t="str">
        <f t="shared" si="1"/>
        <v>-</v>
      </c>
    </row>
    <row r="58" spans="1:10">
      <c r="A58" s="8">
        <v>39600</v>
      </c>
      <c r="B58">
        <f>SUMIF(利用履歴!$C$2:$C$48,"="&amp;定額コース支払!A58,利用履歴!$B$2:$B$48)</f>
        <v>0</v>
      </c>
      <c r="C58">
        <f t="shared" si="2"/>
        <v>782752</v>
      </c>
      <c r="D58" s="9">
        <f t="shared" si="0"/>
        <v>31</v>
      </c>
      <c r="E58" s="12">
        <f t="shared" si="3"/>
        <v>1.1210958904109591E-2</v>
      </c>
      <c r="F58">
        <f t="shared" si="4"/>
        <v>8775</v>
      </c>
      <c r="G58">
        <f t="shared" si="5"/>
        <v>791527</v>
      </c>
      <c r="H58" s="14"/>
      <c r="I58">
        <f t="shared" si="6"/>
        <v>791527</v>
      </c>
      <c r="J58" s="11" t="str">
        <f t="shared" si="1"/>
        <v>-</v>
      </c>
    </row>
    <row r="59" spans="1:10">
      <c r="A59" s="8">
        <v>39630</v>
      </c>
      <c r="B59">
        <f>SUMIF(利用履歴!$C$2:$C$48,"="&amp;定額コース支払!A59,利用履歴!$B$2:$B$48)</f>
        <v>0</v>
      </c>
      <c r="C59">
        <f t="shared" si="2"/>
        <v>791527</v>
      </c>
      <c r="D59" s="9">
        <f t="shared" si="0"/>
        <v>30</v>
      </c>
      <c r="E59" s="12">
        <f t="shared" si="3"/>
        <v>1.084931506849315E-2</v>
      </c>
      <c r="F59">
        <f t="shared" si="4"/>
        <v>8587</v>
      </c>
      <c r="G59">
        <f t="shared" si="5"/>
        <v>800114</v>
      </c>
      <c r="H59" s="14"/>
      <c r="I59">
        <f t="shared" si="6"/>
        <v>800114</v>
      </c>
      <c r="J59" s="11" t="str">
        <f t="shared" si="1"/>
        <v>-</v>
      </c>
    </row>
    <row r="60" spans="1:10">
      <c r="A60" s="8">
        <v>39661</v>
      </c>
      <c r="B60">
        <f>SUMIF(利用履歴!$C$2:$C$48,"="&amp;定額コース支払!A60,利用履歴!$B$2:$B$48)</f>
        <v>0</v>
      </c>
      <c r="C60">
        <f t="shared" si="2"/>
        <v>800114</v>
      </c>
      <c r="D60" s="9">
        <f t="shared" si="0"/>
        <v>31</v>
      </c>
      <c r="E60" s="12">
        <f t="shared" si="3"/>
        <v>1.1210958904109591E-2</v>
      </c>
      <c r="F60">
        <f t="shared" si="4"/>
        <v>8970</v>
      </c>
      <c r="G60">
        <f t="shared" si="5"/>
        <v>809084</v>
      </c>
      <c r="H60" s="14"/>
      <c r="I60">
        <f t="shared" si="6"/>
        <v>809084</v>
      </c>
      <c r="J60" s="11" t="str">
        <f t="shared" si="1"/>
        <v>-</v>
      </c>
    </row>
    <row r="61" spans="1:10">
      <c r="A61" s="8">
        <v>39692</v>
      </c>
      <c r="B61">
        <f>SUMIF(利用履歴!$C$2:$C$48,"="&amp;定額コース支払!A61,利用履歴!$B$2:$B$48)</f>
        <v>0</v>
      </c>
      <c r="C61">
        <f t="shared" si="2"/>
        <v>809084</v>
      </c>
      <c r="D61" s="9">
        <f t="shared" si="0"/>
        <v>31</v>
      </c>
      <c r="E61" s="12">
        <f t="shared" si="3"/>
        <v>1.1210958904109591E-2</v>
      </c>
      <c r="F61">
        <f t="shared" si="4"/>
        <v>9070</v>
      </c>
      <c r="G61">
        <f t="shared" si="5"/>
        <v>818154</v>
      </c>
      <c r="H61" s="14"/>
      <c r="I61">
        <f t="shared" si="6"/>
        <v>818154</v>
      </c>
      <c r="J61" s="11" t="str">
        <f t="shared" si="1"/>
        <v>-</v>
      </c>
    </row>
    <row r="62" spans="1:10">
      <c r="A62" s="8">
        <v>39722</v>
      </c>
      <c r="B62">
        <f>SUMIF(利用履歴!$C$2:$C$48,"="&amp;定額コース支払!A62,利用履歴!$B$2:$B$48)</f>
        <v>0</v>
      </c>
      <c r="C62">
        <f t="shared" si="2"/>
        <v>818154</v>
      </c>
      <c r="D62" s="9">
        <f t="shared" si="0"/>
        <v>30</v>
      </c>
      <c r="E62" s="12">
        <f t="shared" si="3"/>
        <v>1.084931506849315E-2</v>
      </c>
      <c r="F62">
        <f t="shared" si="4"/>
        <v>8876</v>
      </c>
      <c r="G62">
        <f t="shared" si="5"/>
        <v>827030</v>
      </c>
      <c r="H62" s="14"/>
      <c r="I62">
        <f t="shared" si="6"/>
        <v>827030</v>
      </c>
      <c r="J62" s="11" t="str">
        <f t="shared" si="1"/>
        <v>-</v>
      </c>
    </row>
    <row r="63" spans="1:10">
      <c r="A63" s="8">
        <v>39753</v>
      </c>
      <c r="B63">
        <f>SUMIF(利用履歴!$C$2:$C$48,"="&amp;定額コース支払!A63,利用履歴!$B$2:$B$48)</f>
        <v>0</v>
      </c>
      <c r="C63">
        <f t="shared" si="2"/>
        <v>827030</v>
      </c>
      <c r="D63" s="9">
        <f t="shared" si="0"/>
        <v>31</v>
      </c>
      <c r="E63" s="12">
        <f t="shared" si="3"/>
        <v>1.1210958904109591E-2</v>
      </c>
      <c r="F63">
        <f t="shared" si="4"/>
        <v>9271</v>
      </c>
      <c r="G63">
        <f t="shared" si="5"/>
        <v>836301</v>
      </c>
      <c r="H63" s="14"/>
      <c r="I63">
        <f t="shared" si="6"/>
        <v>836301</v>
      </c>
      <c r="J63" s="11" t="str">
        <f t="shared" si="1"/>
        <v>-</v>
      </c>
    </row>
    <row r="64" spans="1:10">
      <c r="A64" s="8">
        <v>39783</v>
      </c>
      <c r="B64">
        <f>SUMIF(利用履歴!$C$2:$C$48,"="&amp;定額コース支払!A64,利用履歴!$B$2:$B$48)</f>
        <v>0</v>
      </c>
      <c r="C64">
        <f t="shared" si="2"/>
        <v>836301</v>
      </c>
      <c r="D64" s="9">
        <f t="shared" si="0"/>
        <v>30</v>
      </c>
      <c r="E64" s="12">
        <f t="shared" si="3"/>
        <v>1.084931506849315E-2</v>
      </c>
      <c r="F64">
        <f t="shared" si="4"/>
        <v>9073</v>
      </c>
      <c r="G64">
        <f t="shared" si="5"/>
        <v>845374</v>
      </c>
      <c r="H64" s="14"/>
      <c r="I64">
        <f t="shared" si="6"/>
        <v>845374</v>
      </c>
      <c r="J64" s="11" t="str">
        <f t="shared" si="1"/>
        <v>-</v>
      </c>
    </row>
    <row r="65" spans="1:10">
      <c r="A65" s="8">
        <v>39814</v>
      </c>
      <c r="B65">
        <f>SUMIF(利用履歴!$C$2:$C$48,"="&amp;定額コース支払!A65,利用履歴!$B$2:$B$48)</f>
        <v>0</v>
      </c>
      <c r="C65">
        <f t="shared" si="2"/>
        <v>845374</v>
      </c>
      <c r="D65" s="9">
        <f t="shared" si="0"/>
        <v>31</v>
      </c>
      <c r="E65" s="12">
        <f t="shared" si="3"/>
        <v>1.1210958904109591E-2</v>
      </c>
      <c r="F65">
        <f t="shared" si="4"/>
        <v>9477</v>
      </c>
      <c r="G65">
        <f t="shared" si="5"/>
        <v>854851</v>
      </c>
      <c r="H65" s="14"/>
      <c r="I65">
        <f t="shared" si="6"/>
        <v>854851</v>
      </c>
      <c r="J65" s="11" t="str">
        <f t="shared" si="1"/>
        <v>-</v>
      </c>
    </row>
    <row r="66" spans="1:10">
      <c r="A66" s="8">
        <v>39845</v>
      </c>
      <c r="B66">
        <f>SUMIF(利用履歴!$C$2:$C$48,"="&amp;定額コース支払!A66,利用履歴!$B$2:$B$48)</f>
        <v>0</v>
      </c>
      <c r="C66">
        <f t="shared" si="2"/>
        <v>854851</v>
      </c>
      <c r="D66" s="9">
        <f t="shared" si="0"/>
        <v>31</v>
      </c>
      <c r="E66" s="12">
        <f t="shared" si="3"/>
        <v>1.1210958904109591E-2</v>
      </c>
      <c r="F66">
        <f t="shared" si="4"/>
        <v>9583</v>
      </c>
      <c r="G66">
        <f t="shared" si="5"/>
        <v>864434</v>
      </c>
      <c r="H66" s="14"/>
      <c r="I66">
        <f t="shared" si="6"/>
        <v>864434</v>
      </c>
      <c r="J66" s="11" t="str">
        <f t="shared" si="1"/>
        <v>-</v>
      </c>
    </row>
    <row r="67" spans="1:10">
      <c r="A67" s="8">
        <v>39873</v>
      </c>
      <c r="B67">
        <f>SUMIF(利用履歴!$C$2:$C$48,"="&amp;定額コース支払!A67,利用履歴!$B$2:$B$48)</f>
        <v>0</v>
      </c>
      <c r="C67">
        <f t="shared" si="2"/>
        <v>864434</v>
      </c>
      <c r="D67" s="9">
        <f t="shared" si="0"/>
        <v>28</v>
      </c>
      <c r="E67" s="12">
        <f t="shared" si="3"/>
        <v>1.0126027397260274E-2</v>
      </c>
      <c r="F67">
        <f t="shared" si="4"/>
        <v>8753</v>
      </c>
      <c r="G67">
        <f t="shared" si="5"/>
        <v>873187</v>
      </c>
      <c r="H67" s="14"/>
      <c r="I67">
        <f t="shared" si="6"/>
        <v>873187</v>
      </c>
      <c r="J67" s="11" t="str">
        <f t="shared" si="1"/>
        <v>-</v>
      </c>
    </row>
    <row r="68" spans="1:10">
      <c r="A68" s="8">
        <v>39904</v>
      </c>
      <c r="B68">
        <f>SUMIF(利用履歴!$C$2:$C$48,"="&amp;定額コース支払!A68,利用履歴!$B$2:$B$48)</f>
        <v>0</v>
      </c>
      <c r="C68">
        <f t="shared" si="2"/>
        <v>873187</v>
      </c>
      <c r="D68" s="9">
        <f t="shared" si="0"/>
        <v>31</v>
      </c>
      <c r="E68" s="12">
        <f t="shared" si="3"/>
        <v>1.1210958904109591E-2</v>
      </c>
      <c r="F68">
        <f t="shared" si="4"/>
        <v>9789</v>
      </c>
      <c r="G68">
        <f t="shared" si="5"/>
        <v>882976</v>
      </c>
      <c r="H68" s="14"/>
      <c r="I68">
        <f t="shared" si="6"/>
        <v>882976</v>
      </c>
      <c r="J68" s="11" t="str">
        <f t="shared" si="1"/>
        <v>-</v>
      </c>
    </row>
    <row r="69" spans="1:10">
      <c r="A69" s="8">
        <v>39934</v>
      </c>
      <c r="B69">
        <f>SUMIF(利用履歴!$C$2:$C$48,"="&amp;定額コース支払!A69,利用履歴!$B$2:$B$48)</f>
        <v>0</v>
      </c>
      <c r="C69">
        <f t="shared" si="2"/>
        <v>882976</v>
      </c>
      <c r="D69" s="9">
        <f t="shared" si="0"/>
        <v>30</v>
      </c>
      <c r="E69" s="12">
        <f t="shared" si="3"/>
        <v>1.084931506849315E-2</v>
      </c>
      <c r="F69">
        <f t="shared" si="4"/>
        <v>9579</v>
      </c>
      <c r="G69">
        <f t="shared" si="5"/>
        <v>892555</v>
      </c>
      <c r="H69" s="14"/>
      <c r="I69">
        <f t="shared" si="6"/>
        <v>892555</v>
      </c>
      <c r="J69" s="11" t="str">
        <f t="shared" si="1"/>
        <v>-</v>
      </c>
    </row>
    <row r="70" spans="1:10">
      <c r="A70" s="8">
        <v>39965</v>
      </c>
      <c r="B70">
        <f>SUMIF(利用履歴!$C$2:$C$48,"="&amp;定額コース支払!A70,利用履歴!$B$2:$B$48)</f>
        <v>0</v>
      </c>
      <c r="C70">
        <f t="shared" si="2"/>
        <v>892555</v>
      </c>
      <c r="D70" s="9">
        <f t="shared" si="0"/>
        <v>31</v>
      </c>
      <c r="E70" s="12">
        <f t="shared" si="3"/>
        <v>1.1210958904109591E-2</v>
      </c>
      <c r="F70">
        <f t="shared" si="4"/>
        <v>10006</v>
      </c>
      <c r="G70">
        <f t="shared" si="5"/>
        <v>902561</v>
      </c>
      <c r="H70" s="14"/>
      <c r="I70">
        <f t="shared" si="6"/>
        <v>902561</v>
      </c>
      <c r="J70" s="11" t="str">
        <f t="shared" ref="J70:J133" si="7">IF(H70=0,"-",F70/H70)</f>
        <v>-</v>
      </c>
    </row>
    <row r="71" spans="1:10">
      <c r="A71" s="8">
        <v>39995</v>
      </c>
      <c r="B71">
        <f>SUMIF(利用履歴!$C$2:$C$48,"="&amp;定額コース支払!A71,利用履歴!$B$2:$B$48)</f>
        <v>0</v>
      </c>
      <c r="C71">
        <f t="shared" ref="C71:C134" si="8">B70+I70</f>
        <v>902561</v>
      </c>
      <c r="D71" s="9">
        <f t="shared" ref="D71:D134" si="9">A71-A70</f>
        <v>30</v>
      </c>
      <c r="E71" s="12">
        <f t="shared" ref="E71:E134" si="10">$B$1*D71/365</f>
        <v>1.084931506849315E-2</v>
      </c>
      <c r="F71">
        <f t="shared" ref="F71:F134" si="11">INT(E71*C71)</f>
        <v>9792</v>
      </c>
      <c r="G71">
        <f t="shared" ref="G71:G134" si="12">F71+C71</f>
        <v>912353</v>
      </c>
      <c r="H71" s="14"/>
      <c r="I71">
        <f t="shared" ref="I71:I134" si="13">G71-H71</f>
        <v>912353</v>
      </c>
      <c r="J71" s="11" t="str">
        <f t="shared" si="7"/>
        <v>-</v>
      </c>
    </row>
    <row r="72" spans="1:10">
      <c r="A72" s="8">
        <v>40026</v>
      </c>
      <c r="B72">
        <f>SUMIF(利用履歴!$C$2:$C$48,"="&amp;定額コース支払!A72,利用履歴!$B$2:$B$48)</f>
        <v>0</v>
      </c>
      <c r="C72">
        <f t="shared" si="8"/>
        <v>912353</v>
      </c>
      <c r="D72" s="9">
        <f t="shared" si="9"/>
        <v>31</v>
      </c>
      <c r="E72" s="12">
        <f t="shared" si="10"/>
        <v>1.1210958904109591E-2</v>
      </c>
      <c r="F72">
        <f t="shared" si="11"/>
        <v>10228</v>
      </c>
      <c r="G72">
        <f t="shared" si="12"/>
        <v>922581</v>
      </c>
      <c r="H72" s="14"/>
      <c r="I72">
        <f t="shared" si="13"/>
        <v>922581</v>
      </c>
      <c r="J72" s="11" t="str">
        <f t="shared" si="7"/>
        <v>-</v>
      </c>
    </row>
    <row r="73" spans="1:10">
      <c r="A73" s="8">
        <v>40057</v>
      </c>
      <c r="B73">
        <f>SUMIF(利用履歴!$C$2:$C$48,"="&amp;定額コース支払!A73,利用履歴!$B$2:$B$48)</f>
        <v>0</v>
      </c>
      <c r="C73">
        <f t="shared" si="8"/>
        <v>922581</v>
      </c>
      <c r="D73" s="9">
        <f t="shared" si="9"/>
        <v>31</v>
      </c>
      <c r="E73" s="12">
        <f t="shared" si="10"/>
        <v>1.1210958904109591E-2</v>
      </c>
      <c r="F73">
        <f t="shared" si="11"/>
        <v>10343</v>
      </c>
      <c r="G73">
        <f t="shared" si="12"/>
        <v>932924</v>
      </c>
      <c r="H73" s="14"/>
      <c r="I73">
        <f t="shared" si="13"/>
        <v>932924</v>
      </c>
      <c r="J73" s="11" t="str">
        <f t="shared" si="7"/>
        <v>-</v>
      </c>
    </row>
    <row r="74" spans="1:10">
      <c r="A74" s="8">
        <v>40087</v>
      </c>
      <c r="B74">
        <f>SUMIF(利用履歴!$C$2:$C$48,"="&amp;定額コース支払!A74,利用履歴!$B$2:$B$48)</f>
        <v>0</v>
      </c>
      <c r="C74">
        <f t="shared" si="8"/>
        <v>932924</v>
      </c>
      <c r="D74" s="9">
        <f t="shared" si="9"/>
        <v>30</v>
      </c>
      <c r="E74" s="12">
        <f t="shared" si="10"/>
        <v>1.084931506849315E-2</v>
      </c>
      <c r="F74">
        <f t="shared" si="11"/>
        <v>10121</v>
      </c>
      <c r="G74">
        <f t="shared" si="12"/>
        <v>943045</v>
      </c>
      <c r="H74" s="14"/>
      <c r="I74">
        <f t="shared" si="13"/>
        <v>943045</v>
      </c>
      <c r="J74" s="11" t="str">
        <f t="shared" si="7"/>
        <v>-</v>
      </c>
    </row>
    <row r="75" spans="1:10">
      <c r="A75" s="8">
        <v>40118</v>
      </c>
      <c r="B75">
        <f>SUMIF(利用履歴!$C$2:$C$48,"="&amp;定額コース支払!A75,利用履歴!$B$2:$B$48)</f>
        <v>0</v>
      </c>
      <c r="C75">
        <f t="shared" si="8"/>
        <v>943045</v>
      </c>
      <c r="D75" s="9">
        <f t="shared" si="9"/>
        <v>31</v>
      </c>
      <c r="E75" s="12">
        <f t="shared" si="10"/>
        <v>1.1210958904109591E-2</v>
      </c>
      <c r="F75">
        <f t="shared" si="11"/>
        <v>10572</v>
      </c>
      <c r="G75">
        <f t="shared" si="12"/>
        <v>953617</v>
      </c>
      <c r="H75" s="14"/>
      <c r="I75">
        <f t="shared" si="13"/>
        <v>953617</v>
      </c>
      <c r="J75" s="11" t="str">
        <f t="shared" si="7"/>
        <v>-</v>
      </c>
    </row>
    <row r="76" spans="1:10">
      <c r="A76" s="8">
        <v>40148</v>
      </c>
      <c r="B76">
        <f>SUMIF(利用履歴!$C$2:$C$48,"="&amp;定額コース支払!A76,利用履歴!$B$2:$B$48)</f>
        <v>0</v>
      </c>
      <c r="C76">
        <f t="shared" si="8"/>
        <v>953617</v>
      </c>
      <c r="D76" s="9">
        <f t="shared" si="9"/>
        <v>30</v>
      </c>
      <c r="E76" s="12">
        <f t="shared" si="10"/>
        <v>1.084931506849315E-2</v>
      </c>
      <c r="F76">
        <f t="shared" si="11"/>
        <v>10346</v>
      </c>
      <c r="G76">
        <f t="shared" si="12"/>
        <v>963963</v>
      </c>
      <c r="H76" s="14"/>
      <c r="I76">
        <f t="shared" si="13"/>
        <v>963963</v>
      </c>
      <c r="J76" s="11" t="str">
        <f t="shared" si="7"/>
        <v>-</v>
      </c>
    </row>
    <row r="77" spans="1:10">
      <c r="A77" s="8">
        <v>40179</v>
      </c>
      <c r="B77">
        <f>SUMIF(利用履歴!$C$2:$C$48,"="&amp;定額コース支払!A77,利用履歴!$B$2:$B$48)</f>
        <v>0</v>
      </c>
      <c r="C77">
        <f t="shared" si="8"/>
        <v>963963</v>
      </c>
      <c r="D77" s="9">
        <f t="shared" si="9"/>
        <v>31</v>
      </c>
      <c r="E77" s="12">
        <f t="shared" si="10"/>
        <v>1.1210958904109591E-2</v>
      </c>
      <c r="F77">
        <f t="shared" si="11"/>
        <v>10806</v>
      </c>
      <c r="G77">
        <f t="shared" si="12"/>
        <v>974769</v>
      </c>
      <c r="H77" s="14"/>
      <c r="I77">
        <f t="shared" si="13"/>
        <v>974769</v>
      </c>
      <c r="J77" s="11" t="str">
        <f t="shared" si="7"/>
        <v>-</v>
      </c>
    </row>
    <row r="78" spans="1:10">
      <c r="A78" s="8">
        <v>40210</v>
      </c>
      <c r="B78">
        <f>SUMIF(利用履歴!$C$2:$C$48,"="&amp;定額コース支払!A78,利用履歴!$B$2:$B$48)</f>
        <v>0</v>
      </c>
      <c r="C78">
        <f t="shared" si="8"/>
        <v>974769</v>
      </c>
      <c r="D78" s="9">
        <f t="shared" si="9"/>
        <v>31</v>
      </c>
      <c r="E78" s="12">
        <f t="shared" si="10"/>
        <v>1.1210958904109591E-2</v>
      </c>
      <c r="F78">
        <f t="shared" si="11"/>
        <v>10928</v>
      </c>
      <c r="G78">
        <f t="shared" si="12"/>
        <v>985697</v>
      </c>
      <c r="H78" s="14"/>
      <c r="I78">
        <f t="shared" si="13"/>
        <v>985697</v>
      </c>
      <c r="J78" s="11" t="str">
        <f t="shared" si="7"/>
        <v>-</v>
      </c>
    </row>
    <row r="79" spans="1:10">
      <c r="A79" s="8">
        <v>40238</v>
      </c>
      <c r="B79">
        <f>SUMIF(利用履歴!$C$2:$C$48,"="&amp;定額コース支払!A79,利用履歴!$B$2:$B$48)</f>
        <v>0</v>
      </c>
      <c r="C79">
        <f t="shared" si="8"/>
        <v>985697</v>
      </c>
      <c r="D79" s="9">
        <f t="shared" si="9"/>
        <v>28</v>
      </c>
      <c r="E79" s="12">
        <f t="shared" si="10"/>
        <v>1.0126027397260274E-2</v>
      </c>
      <c r="F79">
        <f t="shared" si="11"/>
        <v>9981</v>
      </c>
      <c r="G79">
        <f t="shared" si="12"/>
        <v>995678</v>
      </c>
      <c r="H79" s="14"/>
      <c r="I79">
        <f t="shared" si="13"/>
        <v>995678</v>
      </c>
      <c r="J79" s="11" t="str">
        <f t="shared" si="7"/>
        <v>-</v>
      </c>
    </row>
    <row r="80" spans="1:10">
      <c r="A80" s="8">
        <v>40269</v>
      </c>
      <c r="B80">
        <f>SUMIF(利用履歴!$C$2:$C$48,"="&amp;定額コース支払!A80,利用履歴!$B$2:$B$48)</f>
        <v>0</v>
      </c>
      <c r="C80">
        <f t="shared" si="8"/>
        <v>995678</v>
      </c>
      <c r="D80" s="9">
        <f t="shared" si="9"/>
        <v>31</v>
      </c>
      <c r="E80" s="12">
        <f t="shared" si="10"/>
        <v>1.1210958904109591E-2</v>
      </c>
      <c r="F80">
        <f t="shared" si="11"/>
        <v>11162</v>
      </c>
      <c r="G80">
        <f t="shared" si="12"/>
        <v>1006840</v>
      </c>
      <c r="H80" s="14"/>
      <c r="I80">
        <f t="shared" si="13"/>
        <v>1006840</v>
      </c>
      <c r="J80" s="11" t="str">
        <f t="shared" si="7"/>
        <v>-</v>
      </c>
    </row>
    <row r="81" spans="1:10">
      <c r="A81" s="8">
        <v>40299</v>
      </c>
      <c r="B81">
        <f>SUMIF(利用履歴!$C$2:$C$48,"="&amp;定額コース支払!A81,利用履歴!$B$2:$B$48)</f>
        <v>0</v>
      </c>
      <c r="C81">
        <f t="shared" si="8"/>
        <v>1006840</v>
      </c>
      <c r="D81" s="9">
        <f t="shared" si="9"/>
        <v>30</v>
      </c>
      <c r="E81" s="12">
        <f t="shared" si="10"/>
        <v>1.084931506849315E-2</v>
      </c>
      <c r="F81">
        <f t="shared" si="11"/>
        <v>10923</v>
      </c>
      <c r="G81">
        <f t="shared" si="12"/>
        <v>1017763</v>
      </c>
      <c r="H81" s="14"/>
      <c r="I81">
        <f t="shared" si="13"/>
        <v>1017763</v>
      </c>
      <c r="J81" s="11" t="str">
        <f t="shared" si="7"/>
        <v>-</v>
      </c>
    </row>
    <row r="82" spans="1:10">
      <c r="A82" s="8">
        <v>40330</v>
      </c>
      <c r="B82">
        <f>SUMIF(利用履歴!$C$2:$C$48,"="&amp;定額コース支払!A82,利用履歴!$B$2:$B$48)</f>
        <v>0</v>
      </c>
      <c r="C82">
        <f t="shared" si="8"/>
        <v>1017763</v>
      </c>
      <c r="D82" s="9">
        <f t="shared" si="9"/>
        <v>31</v>
      </c>
      <c r="E82" s="12">
        <f t="shared" si="10"/>
        <v>1.1210958904109591E-2</v>
      </c>
      <c r="F82">
        <f t="shared" si="11"/>
        <v>11410</v>
      </c>
      <c r="G82">
        <f t="shared" si="12"/>
        <v>1029173</v>
      </c>
      <c r="H82" s="14"/>
      <c r="I82">
        <f t="shared" si="13"/>
        <v>1029173</v>
      </c>
      <c r="J82" s="11" t="str">
        <f t="shared" si="7"/>
        <v>-</v>
      </c>
    </row>
    <row r="83" spans="1:10">
      <c r="A83" s="8">
        <v>40360</v>
      </c>
      <c r="B83">
        <f>SUMIF(利用履歴!$C$2:$C$48,"="&amp;定額コース支払!A83,利用履歴!$B$2:$B$48)</f>
        <v>0</v>
      </c>
      <c r="C83">
        <f t="shared" si="8"/>
        <v>1029173</v>
      </c>
      <c r="D83" s="9">
        <f t="shared" si="9"/>
        <v>30</v>
      </c>
      <c r="E83" s="12">
        <f t="shared" si="10"/>
        <v>1.084931506849315E-2</v>
      </c>
      <c r="F83">
        <f t="shared" si="11"/>
        <v>11165</v>
      </c>
      <c r="G83">
        <f t="shared" si="12"/>
        <v>1040338</v>
      </c>
      <c r="H83" s="14"/>
      <c r="I83">
        <f t="shared" si="13"/>
        <v>1040338</v>
      </c>
      <c r="J83" s="11" t="str">
        <f t="shared" si="7"/>
        <v>-</v>
      </c>
    </row>
    <row r="84" spans="1:10">
      <c r="A84" s="8">
        <v>40391</v>
      </c>
      <c r="B84">
        <f>SUMIF(利用履歴!$C$2:$C$48,"="&amp;定額コース支払!A84,利用履歴!$B$2:$B$48)</f>
        <v>0</v>
      </c>
      <c r="C84">
        <f t="shared" si="8"/>
        <v>1040338</v>
      </c>
      <c r="D84" s="9">
        <f t="shared" si="9"/>
        <v>31</v>
      </c>
      <c r="E84" s="12">
        <f t="shared" si="10"/>
        <v>1.1210958904109591E-2</v>
      </c>
      <c r="F84">
        <f t="shared" si="11"/>
        <v>11663</v>
      </c>
      <c r="G84">
        <f t="shared" si="12"/>
        <v>1052001</v>
      </c>
      <c r="H84" s="14"/>
      <c r="I84">
        <f t="shared" si="13"/>
        <v>1052001</v>
      </c>
      <c r="J84" s="11" t="str">
        <f t="shared" si="7"/>
        <v>-</v>
      </c>
    </row>
    <row r="85" spans="1:10">
      <c r="A85" s="8">
        <v>40422</v>
      </c>
      <c r="B85">
        <f>SUMIF(利用履歴!$C$2:$C$48,"="&amp;定額コース支払!A85,利用履歴!$B$2:$B$48)</f>
        <v>0</v>
      </c>
      <c r="C85">
        <f t="shared" si="8"/>
        <v>1052001</v>
      </c>
      <c r="D85" s="9">
        <f t="shared" si="9"/>
        <v>31</v>
      </c>
      <c r="E85" s="12">
        <f t="shared" si="10"/>
        <v>1.1210958904109591E-2</v>
      </c>
      <c r="F85">
        <f t="shared" si="11"/>
        <v>11793</v>
      </c>
      <c r="G85">
        <f t="shared" si="12"/>
        <v>1063794</v>
      </c>
      <c r="H85" s="14"/>
      <c r="I85">
        <f t="shared" si="13"/>
        <v>1063794</v>
      </c>
      <c r="J85" s="11" t="str">
        <f t="shared" si="7"/>
        <v>-</v>
      </c>
    </row>
    <row r="86" spans="1:10">
      <c r="A86" s="8">
        <v>40452</v>
      </c>
      <c r="B86">
        <f>SUMIF(利用履歴!$C$2:$C$48,"="&amp;定額コース支払!A86,利用履歴!$B$2:$B$48)</f>
        <v>0</v>
      </c>
      <c r="C86">
        <f t="shared" si="8"/>
        <v>1063794</v>
      </c>
      <c r="D86" s="9">
        <f t="shared" si="9"/>
        <v>30</v>
      </c>
      <c r="E86" s="12">
        <f t="shared" si="10"/>
        <v>1.084931506849315E-2</v>
      </c>
      <c r="F86">
        <f t="shared" si="11"/>
        <v>11541</v>
      </c>
      <c r="G86">
        <f t="shared" si="12"/>
        <v>1075335</v>
      </c>
      <c r="H86" s="14"/>
      <c r="I86">
        <f t="shared" si="13"/>
        <v>1075335</v>
      </c>
      <c r="J86" s="11" t="str">
        <f t="shared" si="7"/>
        <v>-</v>
      </c>
    </row>
    <row r="87" spans="1:10">
      <c r="A87" s="8">
        <v>40483</v>
      </c>
      <c r="B87">
        <f>SUMIF(利用履歴!$C$2:$C$48,"="&amp;定額コース支払!A87,利用履歴!$B$2:$B$48)</f>
        <v>0</v>
      </c>
      <c r="C87">
        <f t="shared" si="8"/>
        <v>1075335</v>
      </c>
      <c r="D87" s="9">
        <f t="shared" si="9"/>
        <v>31</v>
      </c>
      <c r="E87" s="12">
        <f t="shared" si="10"/>
        <v>1.1210958904109591E-2</v>
      </c>
      <c r="F87">
        <f t="shared" si="11"/>
        <v>12055</v>
      </c>
      <c r="G87">
        <f t="shared" si="12"/>
        <v>1087390</v>
      </c>
      <c r="H87" s="14"/>
      <c r="I87">
        <f t="shared" si="13"/>
        <v>1087390</v>
      </c>
      <c r="J87" s="11" t="str">
        <f t="shared" si="7"/>
        <v>-</v>
      </c>
    </row>
    <row r="88" spans="1:10">
      <c r="A88" s="8">
        <v>40513</v>
      </c>
      <c r="B88">
        <f>SUMIF(利用履歴!$C$2:$C$48,"="&amp;定額コース支払!A88,利用履歴!$B$2:$B$48)</f>
        <v>0</v>
      </c>
      <c r="C88">
        <f t="shared" si="8"/>
        <v>1087390</v>
      </c>
      <c r="D88" s="9">
        <f t="shared" si="9"/>
        <v>30</v>
      </c>
      <c r="E88" s="12">
        <f t="shared" si="10"/>
        <v>1.084931506849315E-2</v>
      </c>
      <c r="F88">
        <f t="shared" si="11"/>
        <v>11797</v>
      </c>
      <c r="G88">
        <f t="shared" si="12"/>
        <v>1099187</v>
      </c>
      <c r="H88" s="14"/>
      <c r="I88">
        <f t="shared" si="13"/>
        <v>1099187</v>
      </c>
      <c r="J88" s="11" t="str">
        <f t="shared" si="7"/>
        <v>-</v>
      </c>
    </row>
    <row r="89" spans="1:10">
      <c r="A89" s="8">
        <v>40544</v>
      </c>
      <c r="B89">
        <f>SUMIF(利用履歴!$C$2:$C$48,"="&amp;定額コース支払!A89,利用履歴!$B$2:$B$48)</f>
        <v>0</v>
      </c>
      <c r="C89">
        <f t="shared" si="8"/>
        <v>1099187</v>
      </c>
      <c r="D89" s="9">
        <f t="shared" si="9"/>
        <v>31</v>
      </c>
      <c r="E89" s="12">
        <f t="shared" si="10"/>
        <v>1.1210958904109591E-2</v>
      </c>
      <c r="F89">
        <f t="shared" si="11"/>
        <v>12322</v>
      </c>
      <c r="G89">
        <f t="shared" si="12"/>
        <v>1111509</v>
      </c>
      <c r="H89" s="14"/>
      <c r="I89">
        <f t="shared" si="13"/>
        <v>1111509</v>
      </c>
      <c r="J89" s="11" t="str">
        <f t="shared" si="7"/>
        <v>-</v>
      </c>
    </row>
    <row r="90" spans="1:10">
      <c r="A90" s="8">
        <v>40575</v>
      </c>
      <c r="B90">
        <f>SUMIF(利用履歴!$C$2:$C$48,"="&amp;定額コース支払!A90,利用履歴!$B$2:$B$48)</f>
        <v>0</v>
      </c>
      <c r="C90">
        <f t="shared" si="8"/>
        <v>1111509</v>
      </c>
      <c r="D90" s="9">
        <f t="shared" si="9"/>
        <v>31</v>
      </c>
      <c r="E90" s="12">
        <f t="shared" si="10"/>
        <v>1.1210958904109591E-2</v>
      </c>
      <c r="F90">
        <f t="shared" si="11"/>
        <v>12461</v>
      </c>
      <c r="G90">
        <f t="shared" si="12"/>
        <v>1123970</v>
      </c>
      <c r="H90" s="14"/>
      <c r="I90">
        <f t="shared" si="13"/>
        <v>1123970</v>
      </c>
      <c r="J90" s="11" t="str">
        <f t="shared" si="7"/>
        <v>-</v>
      </c>
    </row>
    <row r="91" spans="1:10">
      <c r="A91" s="8">
        <v>40603</v>
      </c>
      <c r="B91">
        <f>SUMIF(利用履歴!$C$2:$C$48,"="&amp;定額コース支払!A91,利用履歴!$B$2:$B$48)</f>
        <v>0</v>
      </c>
      <c r="C91">
        <f t="shared" si="8"/>
        <v>1123970</v>
      </c>
      <c r="D91" s="9">
        <f t="shared" si="9"/>
        <v>28</v>
      </c>
      <c r="E91" s="12">
        <f t="shared" si="10"/>
        <v>1.0126027397260274E-2</v>
      </c>
      <c r="F91">
        <f t="shared" si="11"/>
        <v>11381</v>
      </c>
      <c r="G91">
        <f t="shared" si="12"/>
        <v>1135351</v>
      </c>
      <c r="H91" s="14"/>
      <c r="I91">
        <f t="shared" si="13"/>
        <v>1135351</v>
      </c>
      <c r="J91" s="11" t="str">
        <f t="shared" si="7"/>
        <v>-</v>
      </c>
    </row>
    <row r="92" spans="1:10">
      <c r="A92" s="8">
        <v>40634</v>
      </c>
      <c r="B92">
        <f>SUMIF(利用履歴!$C$2:$C$48,"="&amp;定額コース支払!A92,利用履歴!$B$2:$B$48)</f>
        <v>0</v>
      </c>
      <c r="C92">
        <f t="shared" si="8"/>
        <v>1135351</v>
      </c>
      <c r="D92" s="9">
        <f t="shared" si="9"/>
        <v>31</v>
      </c>
      <c r="E92" s="12">
        <f t="shared" si="10"/>
        <v>1.1210958904109591E-2</v>
      </c>
      <c r="F92">
        <f t="shared" si="11"/>
        <v>12728</v>
      </c>
      <c r="G92">
        <f t="shared" si="12"/>
        <v>1148079</v>
      </c>
      <c r="H92" s="14"/>
      <c r="I92">
        <f t="shared" si="13"/>
        <v>1148079</v>
      </c>
      <c r="J92" s="11" t="str">
        <f t="shared" si="7"/>
        <v>-</v>
      </c>
    </row>
    <row r="93" spans="1:10">
      <c r="A93" s="8">
        <v>40664</v>
      </c>
      <c r="B93">
        <f>SUMIF(利用履歴!$C$2:$C$48,"="&amp;定額コース支払!A93,利用履歴!$B$2:$B$48)</f>
        <v>0</v>
      </c>
      <c r="C93">
        <f t="shared" si="8"/>
        <v>1148079</v>
      </c>
      <c r="D93" s="9">
        <f t="shared" si="9"/>
        <v>30</v>
      </c>
      <c r="E93" s="12">
        <f t="shared" si="10"/>
        <v>1.084931506849315E-2</v>
      </c>
      <c r="F93">
        <f t="shared" si="11"/>
        <v>12455</v>
      </c>
      <c r="G93">
        <f t="shared" si="12"/>
        <v>1160534</v>
      </c>
      <c r="H93" s="14"/>
      <c r="I93">
        <f t="shared" si="13"/>
        <v>1160534</v>
      </c>
      <c r="J93" s="11" t="str">
        <f t="shared" si="7"/>
        <v>-</v>
      </c>
    </row>
    <row r="94" spans="1:10">
      <c r="A94" s="8">
        <v>40695</v>
      </c>
      <c r="B94">
        <f>SUMIF(利用履歴!$C$2:$C$48,"="&amp;定額コース支払!A94,利用履歴!$B$2:$B$48)</f>
        <v>0</v>
      </c>
      <c r="C94">
        <f t="shared" si="8"/>
        <v>1160534</v>
      </c>
      <c r="D94" s="9">
        <f t="shared" si="9"/>
        <v>31</v>
      </c>
      <c r="E94" s="12">
        <f t="shared" si="10"/>
        <v>1.1210958904109591E-2</v>
      </c>
      <c r="F94">
        <f t="shared" si="11"/>
        <v>13010</v>
      </c>
      <c r="G94">
        <f t="shared" si="12"/>
        <v>1173544</v>
      </c>
      <c r="H94" s="14"/>
      <c r="I94">
        <f t="shared" si="13"/>
        <v>1173544</v>
      </c>
      <c r="J94" s="11" t="str">
        <f t="shared" si="7"/>
        <v>-</v>
      </c>
    </row>
    <row r="95" spans="1:10">
      <c r="A95" s="8">
        <v>40725</v>
      </c>
      <c r="B95">
        <f>SUMIF(利用履歴!$C$2:$C$48,"="&amp;定額コース支払!A95,利用履歴!$B$2:$B$48)</f>
        <v>0</v>
      </c>
      <c r="C95">
        <f t="shared" si="8"/>
        <v>1173544</v>
      </c>
      <c r="D95" s="9">
        <f t="shared" si="9"/>
        <v>30</v>
      </c>
      <c r="E95" s="12">
        <f t="shared" si="10"/>
        <v>1.084931506849315E-2</v>
      </c>
      <c r="F95">
        <f t="shared" si="11"/>
        <v>12732</v>
      </c>
      <c r="G95">
        <f t="shared" si="12"/>
        <v>1186276</v>
      </c>
      <c r="H95" s="14"/>
      <c r="I95">
        <f t="shared" si="13"/>
        <v>1186276</v>
      </c>
      <c r="J95" s="11" t="str">
        <f t="shared" si="7"/>
        <v>-</v>
      </c>
    </row>
    <row r="96" spans="1:10">
      <c r="A96" s="8">
        <v>40756</v>
      </c>
      <c r="B96">
        <f>SUMIF(利用履歴!$C$2:$C$48,"="&amp;定額コース支払!A96,利用履歴!$B$2:$B$48)</f>
        <v>0</v>
      </c>
      <c r="C96">
        <f t="shared" si="8"/>
        <v>1186276</v>
      </c>
      <c r="D96" s="9">
        <f t="shared" si="9"/>
        <v>31</v>
      </c>
      <c r="E96" s="12">
        <f t="shared" si="10"/>
        <v>1.1210958904109591E-2</v>
      </c>
      <c r="F96">
        <f t="shared" si="11"/>
        <v>13299</v>
      </c>
      <c r="G96">
        <f t="shared" si="12"/>
        <v>1199575</v>
      </c>
      <c r="H96" s="14"/>
      <c r="I96">
        <f t="shared" si="13"/>
        <v>1199575</v>
      </c>
      <c r="J96" s="11" t="str">
        <f t="shared" si="7"/>
        <v>-</v>
      </c>
    </row>
    <row r="97" spans="1:10">
      <c r="A97" s="8">
        <v>40787</v>
      </c>
      <c r="B97">
        <f>SUMIF(利用履歴!$C$2:$C$48,"="&amp;定額コース支払!A97,利用履歴!$B$2:$B$48)</f>
        <v>0</v>
      </c>
      <c r="C97">
        <f t="shared" si="8"/>
        <v>1199575</v>
      </c>
      <c r="D97" s="9">
        <f t="shared" si="9"/>
        <v>31</v>
      </c>
      <c r="E97" s="12">
        <f t="shared" si="10"/>
        <v>1.1210958904109591E-2</v>
      </c>
      <c r="F97">
        <f t="shared" si="11"/>
        <v>13448</v>
      </c>
      <c r="G97">
        <f t="shared" si="12"/>
        <v>1213023</v>
      </c>
      <c r="H97" s="14"/>
      <c r="I97">
        <f t="shared" si="13"/>
        <v>1213023</v>
      </c>
      <c r="J97" s="11" t="str">
        <f t="shared" si="7"/>
        <v>-</v>
      </c>
    </row>
    <row r="98" spans="1:10">
      <c r="A98" s="8">
        <v>40817</v>
      </c>
      <c r="B98">
        <f>SUMIF(利用履歴!$C$2:$C$48,"="&amp;定額コース支払!A98,利用履歴!$B$2:$B$48)</f>
        <v>0</v>
      </c>
      <c r="C98">
        <f t="shared" si="8"/>
        <v>1213023</v>
      </c>
      <c r="D98" s="9">
        <f t="shared" si="9"/>
        <v>30</v>
      </c>
      <c r="E98" s="12">
        <f t="shared" si="10"/>
        <v>1.084931506849315E-2</v>
      </c>
      <c r="F98">
        <f t="shared" si="11"/>
        <v>13160</v>
      </c>
      <c r="G98">
        <f t="shared" si="12"/>
        <v>1226183</v>
      </c>
      <c r="H98" s="14"/>
      <c r="I98">
        <f t="shared" si="13"/>
        <v>1226183</v>
      </c>
      <c r="J98" s="11" t="str">
        <f t="shared" si="7"/>
        <v>-</v>
      </c>
    </row>
    <row r="99" spans="1:10">
      <c r="A99" s="8">
        <v>40848</v>
      </c>
      <c r="B99">
        <f>SUMIF(利用履歴!$C$2:$C$48,"="&amp;定額コース支払!A99,利用履歴!$B$2:$B$48)</f>
        <v>0</v>
      </c>
      <c r="C99">
        <f t="shared" si="8"/>
        <v>1226183</v>
      </c>
      <c r="D99" s="9">
        <f t="shared" si="9"/>
        <v>31</v>
      </c>
      <c r="E99" s="12">
        <f t="shared" si="10"/>
        <v>1.1210958904109591E-2</v>
      </c>
      <c r="F99">
        <f t="shared" si="11"/>
        <v>13746</v>
      </c>
      <c r="G99">
        <f t="shared" si="12"/>
        <v>1239929</v>
      </c>
      <c r="H99" s="14"/>
      <c r="I99">
        <f t="shared" si="13"/>
        <v>1239929</v>
      </c>
      <c r="J99" s="11" t="str">
        <f t="shared" si="7"/>
        <v>-</v>
      </c>
    </row>
    <row r="100" spans="1:10">
      <c r="A100" s="8">
        <v>40878</v>
      </c>
      <c r="B100">
        <f>SUMIF(利用履歴!$C$2:$C$48,"="&amp;定額コース支払!A100,利用履歴!$B$2:$B$48)</f>
        <v>0</v>
      </c>
      <c r="C100">
        <f t="shared" si="8"/>
        <v>1239929</v>
      </c>
      <c r="D100" s="9">
        <f t="shared" si="9"/>
        <v>30</v>
      </c>
      <c r="E100" s="12">
        <f t="shared" si="10"/>
        <v>1.084931506849315E-2</v>
      </c>
      <c r="F100">
        <f t="shared" si="11"/>
        <v>13452</v>
      </c>
      <c r="G100">
        <f t="shared" si="12"/>
        <v>1253381</v>
      </c>
      <c r="H100" s="14"/>
      <c r="I100">
        <f t="shared" si="13"/>
        <v>1253381</v>
      </c>
      <c r="J100" s="11" t="str">
        <f t="shared" si="7"/>
        <v>-</v>
      </c>
    </row>
    <row r="101" spans="1:10">
      <c r="A101" s="8">
        <v>40909</v>
      </c>
      <c r="B101">
        <f>SUMIF(利用履歴!$C$2:$C$48,"="&amp;定額コース支払!A101,利用履歴!$B$2:$B$48)</f>
        <v>0</v>
      </c>
      <c r="C101">
        <f t="shared" si="8"/>
        <v>1253381</v>
      </c>
      <c r="D101" s="9">
        <f t="shared" si="9"/>
        <v>31</v>
      </c>
      <c r="E101" s="12">
        <f t="shared" si="10"/>
        <v>1.1210958904109591E-2</v>
      </c>
      <c r="F101">
        <f t="shared" si="11"/>
        <v>14051</v>
      </c>
      <c r="G101">
        <f t="shared" si="12"/>
        <v>1267432</v>
      </c>
      <c r="H101" s="14"/>
      <c r="I101">
        <f t="shared" si="13"/>
        <v>1267432</v>
      </c>
      <c r="J101" s="11" t="str">
        <f t="shared" si="7"/>
        <v>-</v>
      </c>
    </row>
    <row r="102" spans="1:10">
      <c r="A102" s="8">
        <v>40940</v>
      </c>
      <c r="B102">
        <f>SUMIF(利用履歴!$C$2:$C$48,"="&amp;定額コース支払!A102,利用履歴!$B$2:$B$48)</f>
        <v>0</v>
      </c>
      <c r="C102">
        <f t="shared" si="8"/>
        <v>1267432</v>
      </c>
      <c r="D102" s="9">
        <f t="shared" si="9"/>
        <v>31</v>
      </c>
      <c r="E102" s="12">
        <f t="shared" si="10"/>
        <v>1.1210958904109591E-2</v>
      </c>
      <c r="F102">
        <f t="shared" si="11"/>
        <v>14209</v>
      </c>
      <c r="G102">
        <f t="shared" si="12"/>
        <v>1281641</v>
      </c>
      <c r="H102" s="14"/>
      <c r="I102">
        <f t="shared" si="13"/>
        <v>1281641</v>
      </c>
      <c r="J102" s="11" t="str">
        <f t="shared" si="7"/>
        <v>-</v>
      </c>
    </row>
    <row r="103" spans="1:10">
      <c r="A103" s="8">
        <v>40969</v>
      </c>
      <c r="B103">
        <f>SUMIF(利用履歴!$C$2:$C$48,"="&amp;定額コース支払!A103,利用履歴!$B$2:$B$48)</f>
        <v>0</v>
      </c>
      <c r="C103">
        <f t="shared" si="8"/>
        <v>1281641</v>
      </c>
      <c r="D103" s="9">
        <f t="shared" si="9"/>
        <v>29</v>
      </c>
      <c r="E103" s="12">
        <f t="shared" si="10"/>
        <v>1.0487671232876713E-2</v>
      </c>
      <c r="F103">
        <f t="shared" si="11"/>
        <v>13441</v>
      </c>
      <c r="G103">
        <f t="shared" si="12"/>
        <v>1295082</v>
      </c>
      <c r="H103" s="14"/>
      <c r="I103">
        <f t="shared" si="13"/>
        <v>1295082</v>
      </c>
      <c r="J103" s="11" t="str">
        <f t="shared" si="7"/>
        <v>-</v>
      </c>
    </row>
    <row r="104" spans="1:10">
      <c r="A104" s="8">
        <v>41000</v>
      </c>
      <c r="B104">
        <f>SUMIF(利用履歴!$C$2:$C$48,"="&amp;定額コース支払!A104,利用履歴!$B$2:$B$48)</f>
        <v>0</v>
      </c>
      <c r="C104">
        <f t="shared" si="8"/>
        <v>1295082</v>
      </c>
      <c r="D104" s="9">
        <f t="shared" si="9"/>
        <v>31</v>
      </c>
      <c r="E104" s="12">
        <f t="shared" si="10"/>
        <v>1.1210958904109591E-2</v>
      </c>
      <c r="F104">
        <f t="shared" si="11"/>
        <v>14519</v>
      </c>
      <c r="G104">
        <f t="shared" si="12"/>
        <v>1309601</v>
      </c>
      <c r="H104" s="14"/>
      <c r="I104">
        <f t="shared" si="13"/>
        <v>1309601</v>
      </c>
      <c r="J104" s="11" t="str">
        <f t="shared" si="7"/>
        <v>-</v>
      </c>
    </row>
    <row r="105" spans="1:10">
      <c r="A105" s="8">
        <v>41030</v>
      </c>
      <c r="B105">
        <f>SUMIF(利用履歴!$C$2:$C$48,"="&amp;定額コース支払!A105,利用履歴!$B$2:$B$48)</f>
        <v>0</v>
      </c>
      <c r="C105">
        <f t="shared" si="8"/>
        <v>1309601</v>
      </c>
      <c r="D105" s="9">
        <f t="shared" si="9"/>
        <v>30</v>
      </c>
      <c r="E105" s="12">
        <f t="shared" si="10"/>
        <v>1.084931506849315E-2</v>
      </c>
      <c r="F105">
        <f t="shared" si="11"/>
        <v>14208</v>
      </c>
      <c r="G105">
        <f t="shared" si="12"/>
        <v>1323809</v>
      </c>
      <c r="H105" s="14"/>
      <c r="I105">
        <f t="shared" si="13"/>
        <v>1323809</v>
      </c>
      <c r="J105" s="11" t="str">
        <f t="shared" si="7"/>
        <v>-</v>
      </c>
    </row>
    <row r="106" spans="1:10">
      <c r="A106" s="8">
        <v>41061</v>
      </c>
      <c r="B106">
        <f>SUMIF(利用履歴!$C$2:$C$48,"="&amp;定額コース支払!A106,利用履歴!$B$2:$B$48)</f>
        <v>0</v>
      </c>
      <c r="C106">
        <f t="shared" si="8"/>
        <v>1323809</v>
      </c>
      <c r="D106" s="9">
        <f t="shared" si="9"/>
        <v>31</v>
      </c>
      <c r="E106" s="12">
        <f t="shared" si="10"/>
        <v>1.1210958904109591E-2</v>
      </c>
      <c r="F106">
        <f t="shared" si="11"/>
        <v>14841</v>
      </c>
      <c r="G106">
        <f t="shared" si="12"/>
        <v>1338650</v>
      </c>
      <c r="H106" s="14"/>
      <c r="I106">
        <f t="shared" si="13"/>
        <v>1338650</v>
      </c>
      <c r="J106" s="11" t="str">
        <f t="shared" si="7"/>
        <v>-</v>
      </c>
    </row>
    <row r="107" spans="1:10">
      <c r="A107" s="8">
        <v>41091</v>
      </c>
      <c r="B107">
        <f>SUMIF(利用履歴!$C$2:$C$48,"="&amp;定額コース支払!A107,利用履歴!$B$2:$B$48)</f>
        <v>0</v>
      </c>
      <c r="C107">
        <f t="shared" si="8"/>
        <v>1338650</v>
      </c>
      <c r="D107" s="9">
        <f t="shared" si="9"/>
        <v>30</v>
      </c>
      <c r="E107" s="12">
        <f t="shared" si="10"/>
        <v>1.084931506849315E-2</v>
      </c>
      <c r="F107">
        <f t="shared" si="11"/>
        <v>14523</v>
      </c>
      <c r="G107">
        <f t="shared" si="12"/>
        <v>1353173</v>
      </c>
      <c r="H107" s="14"/>
      <c r="I107">
        <f t="shared" si="13"/>
        <v>1353173</v>
      </c>
      <c r="J107" s="11" t="str">
        <f t="shared" si="7"/>
        <v>-</v>
      </c>
    </row>
    <row r="108" spans="1:10">
      <c r="A108" s="8">
        <v>41122</v>
      </c>
      <c r="B108">
        <f>SUMIF(利用履歴!$C$2:$C$48,"="&amp;定額コース支払!A108,利用履歴!$B$2:$B$48)</f>
        <v>0</v>
      </c>
      <c r="C108">
        <f t="shared" si="8"/>
        <v>1353173</v>
      </c>
      <c r="D108" s="9">
        <f t="shared" si="9"/>
        <v>31</v>
      </c>
      <c r="E108" s="12">
        <f t="shared" si="10"/>
        <v>1.1210958904109591E-2</v>
      </c>
      <c r="F108">
        <f t="shared" si="11"/>
        <v>15170</v>
      </c>
      <c r="G108">
        <f t="shared" si="12"/>
        <v>1368343</v>
      </c>
      <c r="H108" s="14"/>
      <c r="I108">
        <f t="shared" si="13"/>
        <v>1368343</v>
      </c>
      <c r="J108" s="11" t="str">
        <f t="shared" si="7"/>
        <v>-</v>
      </c>
    </row>
    <row r="109" spans="1:10">
      <c r="A109" s="8">
        <v>41153</v>
      </c>
      <c r="B109">
        <f>SUMIF(利用履歴!$C$2:$C$48,"="&amp;定額コース支払!A109,利用履歴!$B$2:$B$48)</f>
        <v>0</v>
      </c>
      <c r="C109">
        <f t="shared" si="8"/>
        <v>1368343</v>
      </c>
      <c r="D109" s="9">
        <f t="shared" si="9"/>
        <v>31</v>
      </c>
      <c r="E109" s="12">
        <f t="shared" si="10"/>
        <v>1.1210958904109591E-2</v>
      </c>
      <c r="F109">
        <f t="shared" si="11"/>
        <v>15340</v>
      </c>
      <c r="G109">
        <f t="shared" si="12"/>
        <v>1383683</v>
      </c>
      <c r="H109" s="14"/>
      <c r="I109">
        <f t="shared" si="13"/>
        <v>1383683</v>
      </c>
      <c r="J109" s="11" t="str">
        <f t="shared" si="7"/>
        <v>-</v>
      </c>
    </row>
    <row r="110" spans="1:10">
      <c r="A110" s="8">
        <v>41183</v>
      </c>
      <c r="B110">
        <f>SUMIF(利用履歴!$C$2:$C$48,"="&amp;定額コース支払!A110,利用履歴!$B$2:$B$48)</f>
        <v>0</v>
      </c>
      <c r="C110">
        <f t="shared" si="8"/>
        <v>1383683</v>
      </c>
      <c r="D110" s="9">
        <f t="shared" si="9"/>
        <v>30</v>
      </c>
      <c r="E110" s="12">
        <f t="shared" si="10"/>
        <v>1.084931506849315E-2</v>
      </c>
      <c r="F110">
        <f t="shared" si="11"/>
        <v>15012</v>
      </c>
      <c r="G110">
        <f t="shared" si="12"/>
        <v>1398695</v>
      </c>
      <c r="H110" s="14"/>
      <c r="I110">
        <f t="shared" si="13"/>
        <v>1398695</v>
      </c>
      <c r="J110" s="11" t="str">
        <f t="shared" si="7"/>
        <v>-</v>
      </c>
    </row>
    <row r="111" spans="1:10">
      <c r="A111" s="8">
        <v>41214</v>
      </c>
      <c r="B111">
        <f>SUMIF(利用履歴!$C$2:$C$48,"="&amp;定額コース支払!A111,利用履歴!$B$2:$B$48)</f>
        <v>0</v>
      </c>
      <c r="C111">
        <f t="shared" si="8"/>
        <v>1398695</v>
      </c>
      <c r="D111" s="9">
        <f t="shared" si="9"/>
        <v>31</v>
      </c>
      <c r="E111" s="12">
        <f t="shared" si="10"/>
        <v>1.1210958904109591E-2</v>
      </c>
      <c r="F111">
        <f t="shared" si="11"/>
        <v>15680</v>
      </c>
      <c r="G111">
        <f t="shared" si="12"/>
        <v>1414375</v>
      </c>
      <c r="H111" s="14"/>
      <c r="I111">
        <f t="shared" si="13"/>
        <v>1414375</v>
      </c>
      <c r="J111" s="11" t="str">
        <f t="shared" si="7"/>
        <v>-</v>
      </c>
    </row>
    <row r="112" spans="1:10">
      <c r="A112" s="8">
        <v>41244</v>
      </c>
      <c r="B112">
        <f>SUMIF(利用履歴!$C$2:$C$48,"="&amp;定額コース支払!A112,利用履歴!$B$2:$B$48)</f>
        <v>0</v>
      </c>
      <c r="C112">
        <f t="shared" si="8"/>
        <v>1414375</v>
      </c>
      <c r="D112" s="9">
        <f t="shared" si="9"/>
        <v>30</v>
      </c>
      <c r="E112" s="12">
        <f t="shared" si="10"/>
        <v>1.084931506849315E-2</v>
      </c>
      <c r="F112">
        <f t="shared" si="11"/>
        <v>15345</v>
      </c>
      <c r="G112">
        <f t="shared" si="12"/>
        <v>1429720</v>
      </c>
      <c r="H112" s="14"/>
      <c r="I112">
        <f t="shared" si="13"/>
        <v>1429720</v>
      </c>
      <c r="J112" s="11" t="str">
        <f t="shared" si="7"/>
        <v>-</v>
      </c>
    </row>
    <row r="113" spans="1:10">
      <c r="A113" s="8">
        <v>41275</v>
      </c>
      <c r="B113">
        <f>SUMIF(利用履歴!$C$2:$C$48,"="&amp;定額コース支払!A113,利用履歴!$B$2:$B$48)</f>
        <v>0</v>
      </c>
      <c r="C113">
        <f t="shared" si="8"/>
        <v>1429720</v>
      </c>
      <c r="D113" s="9">
        <f t="shared" si="9"/>
        <v>31</v>
      </c>
      <c r="E113" s="12">
        <f t="shared" si="10"/>
        <v>1.1210958904109591E-2</v>
      </c>
      <c r="F113">
        <f t="shared" si="11"/>
        <v>16028</v>
      </c>
      <c r="G113">
        <f t="shared" si="12"/>
        <v>1445748</v>
      </c>
      <c r="H113" s="14"/>
      <c r="I113">
        <f t="shared" si="13"/>
        <v>1445748</v>
      </c>
      <c r="J113" s="11" t="str">
        <f t="shared" si="7"/>
        <v>-</v>
      </c>
    </row>
    <row r="114" spans="1:10">
      <c r="A114" s="8">
        <v>41306</v>
      </c>
      <c r="B114">
        <f>SUMIF(利用履歴!$C$2:$C$48,"="&amp;定額コース支払!A114,利用履歴!$B$2:$B$48)</f>
        <v>0</v>
      </c>
      <c r="C114">
        <f t="shared" si="8"/>
        <v>1445748</v>
      </c>
      <c r="D114" s="9">
        <f t="shared" si="9"/>
        <v>31</v>
      </c>
      <c r="E114" s="12">
        <f t="shared" si="10"/>
        <v>1.1210958904109591E-2</v>
      </c>
      <c r="F114">
        <f t="shared" si="11"/>
        <v>16208</v>
      </c>
      <c r="G114">
        <f t="shared" si="12"/>
        <v>1461956</v>
      </c>
      <c r="H114" s="14"/>
      <c r="I114">
        <f t="shared" si="13"/>
        <v>1461956</v>
      </c>
      <c r="J114" s="11" t="str">
        <f t="shared" si="7"/>
        <v>-</v>
      </c>
    </row>
    <row r="115" spans="1:10">
      <c r="A115" s="8">
        <v>41334</v>
      </c>
      <c r="B115">
        <f>SUMIF(利用履歴!$C$2:$C$48,"="&amp;定額コース支払!A115,利用履歴!$B$2:$B$48)</f>
        <v>0</v>
      </c>
      <c r="C115">
        <f t="shared" si="8"/>
        <v>1461956</v>
      </c>
      <c r="D115" s="9">
        <f t="shared" si="9"/>
        <v>28</v>
      </c>
      <c r="E115" s="12">
        <f t="shared" si="10"/>
        <v>1.0126027397260274E-2</v>
      </c>
      <c r="F115">
        <f t="shared" si="11"/>
        <v>14803</v>
      </c>
      <c r="G115">
        <f t="shared" si="12"/>
        <v>1476759</v>
      </c>
      <c r="H115" s="14"/>
      <c r="I115">
        <f t="shared" si="13"/>
        <v>1476759</v>
      </c>
      <c r="J115" s="11" t="str">
        <f t="shared" si="7"/>
        <v>-</v>
      </c>
    </row>
    <row r="116" spans="1:10">
      <c r="A116" s="8">
        <v>41365</v>
      </c>
      <c r="B116">
        <f>SUMIF(利用履歴!$C$2:$C$48,"="&amp;定額コース支払!A116,利用履歴!$B$2:$B$48)</f>
        <v>0</v>
      </c>
      <c r="C116">
        <f t="shared" si="8"/>
        <v>1476759</v>
      </c>
      <c r="D116" s="9">
        <f t="shared" si="9"/>
        <v>31</v>
      </c>
      <c r="E116" s="12">
        <f t="shared" si="10"/>
        <v>1.1210958904109591E-2</v>
      </c>
      <c r="F116">
        <f t="shared" si="11"/>
        <v>16555</v>
      </c>
      <c r="G116">
        <f t="shared" si="12"/>
        <v>1493314</v>
      </c>
      <c r="H116" s="14"/>
      <c r="I116">
        <f t="shared" si="13"/>
        <v>1493314</v>
      </c>
      <c r="J116" s="11" t="str">
        <f t="shared" si="7"/>
        <v>-</v>
      </c>
    </row>
    <row r="117" spans="1:10">
      <c r="A117" s="8">
        <v>41395</v>
      </c>
      <c r="B117">
        <f>SUMIF(利用履歴!$C$2:$C$48,"="&amp;定額コース支払!A117,利用履歴!$B$2:$B$48)</f>
        <v>0</v>
      </c>
      <c r="C117">
        <f t="shared" si="8"/>
        <v>1493314</v>
      </c>
      <c r="D117" s="9">
        <f t="shared" si="9"/>
        <v>30</v>
      </c>
      <c r="E117" s="12">
        <f t="shared" si="10"/>
        <v>1.084931506849315E-2</v>
      </c>
      <c r="F117">
        <f t="shared" si="11"/>
        <v>16201</v>
      </c>
      <c r="G117">
        <f t="shared" si="12"/>
        <v>1509515</v>
      </c>
      <c r="H117" s="14"/>
      <c r="I117">
        <f t="shared" si="13"/>
        <v>1509515</v>
      </c>
      <c r="J117" s="11" t="str">
        <f t="shared" si="7"/>
        <v>-</v>
      </c>
    </row>
    <row r="118" spans="1:10">
      <c r="A118" s="8">
        <v>41426</v>
      </c>
      <c r="B118">
        <f>SUMIF(利用履歴!$C$2:$C$48,"="&amp;定額コース支払!A118,利用履歴!$B$2:$B$48)</f>
        <v>0</v>
      </c>
      <c r="C118">
        <f t="shared" si="8"/>
        <v>1509515</v>
      </c>
      <c r="D118" s="9">
        <f t="shared" si="9"/>
        <v>31</v>
      </c>
      <c r="E118" s="12">
        <f t="shared" si="10"/>
        <v>1.1210958904109591E-2</v>
      </c>
      <c r="F118">
        <f t="shared" si="11"/>
        <v>16923</v>
      </c>
      <c r="G118">
        <f t="shared" si="12"/>
        <v>1526438</v>
      </c>
      <c r="H118" s="14"/>
      <c r="I118">
        <f t="shared" si="13"/>
        <v>1526438</v>
      </c>
      <c r="J118" s="11" t="str">
        <f t="shared" si="7"/>
        <v>-</v>
      </c>
    </row>
    <row r="119" spans="1:10">
      <c r="A119" s="8">
        <v>41456</v>
      </c>
      <c r="B119">
        <f>SUMIF(利用履歴!$C$2:$C$48,"="&amp;定額コース支払!A119,利用履歴!$B$2:$B$48)</f>
        <v>0</v>
      </c>
      <c r="C119">
        <f t="shared" si="8"/>
        <v>1526438</v>
      </c>
      <c r="D119" s="9">
        <f t="shared" si="9"/>
        <v>30</v>
      </c>
      <c r="E119" s="12">
        <f t="shared" si="10"/>
        <v>1.084931506849315E-2</v>
      </c>
      <c r="F119">
        <f t="shared" si="11"/>
        <v>16560</v>
      </c>
      <c r="G119">
        <f t="shared" si="12"/>
        <v>1542998</v>
      </c>
      <c r="H119" s="14"/>
      <c r="I119">
        <f t="shared" si="13"/>
        <v>1542998</v>
      </c>
      <c r="J119" s="11" t="str">
        <f t="shared" si="7"/>
        <v>-</v>
      </c>
    </row>
    <row r="120" spans="1:10">
      <c r="A120" s="8">
        <v>41487</v>
      </c>
      <c r="B120">
        <f>SUMIF(利用履歴!$C$2:$C$48,"="&amp;定額コース支払!A120,利用履歴!$B$2:$B$48)</f>
        <v>0</v>
      </c>
      <c r="C120">
        <f t="shared" si="8"/>
        <v>1542998</v>
      </c>
      <c r="D120" s="9">
        <f t="shared" si="9"/>
        <v>31</v>
      </c>
      <c r="E120" s="12">
        <f t="shared" si="10"/>
        <v>1.1210958904109591E-2</v>
      </c>
      <c r="F120">
        <f t="shared" si="11"/>
        <v>17298</v>
      </c>
      <c r="G120">
        <f t="shared" si="12"/>
        <v>1560296</v>
      </c>
      <c r="H120" s="14"/>
      <c r="I120">
        <f t="shared" si="13"/>
        <v>1560296</v>
      </c>
      <c r="J120" s="11" t="str">
        <f t="shared" si="7"/>
        <v>-</v>
      </c>
    </row>
    <row r="121" spans="1:10">
      <c r="A121" s="8">
        <v>41518</v>
      </c>
      <c r="B121">
        <f>SUMIF(利用履歴!$C$2:$C$48,"="&amp;定額コース支払!A121,利用履歴!$B$2:$B$48)</f>
        <v>0</v>
      </c>
      <c r="C121">
        <f t="shared" si="8"/>
        <v>1560296</v>
      </c>
      <c r="D121" s="9">
        <f t="shared" si="9"/>
        <v>31</v>
      </c>
      <c r="E121" s="12">
        <f t="shared" si="10"/>
        <v>1.1210958904109591E-2</v>
      </c>
      <c r="F121">
        <f t="shared" si="11"/>
        <v>17492</v>
      </c>
      <c r="G121">
        <f t="shared" si="12"/>
        <v>1577788</v>
      </c>
      <c r="H121" s="14"/>
      <c r="I121">
        <f t="shared" si="13"/>
        <v>1577788</v>
      </c>
      <c r="J121" s="11" t="str">
        <f t="shared" si="7"/>
        <v>-</v>
      </c>
    </row>
    <row r="122" spans="1:10">
      <c r="A122" s="8">
        <v>41548</v>
      </c>
      <c r="B122">
        <f>SUMIF(利用履歴!$C$2:$C$48,"="&amp;定額コース支払!A122,利用履歴!$B$2:$B$48)</f>
        <v>0</v>
      </c>
      <c r="C122">
        <f t="shared" si="8"/>
        <v>1577788</v>
      </c>
      <c r="D122" s="9">
        <f t="shared" si="9"/>
        <v>30</v>
      </c>
      <c r="E122" s="12">
        <f t="shared" si="10"/>
        <v>1.084931506849315E-2</v>
      </c>
      <c r="F122">
        <f t="shared" si="11"/>
        <v>17117</v>
      </c>
      <c r="G122">
        <f t="shared" si="12"/>
        <v>1594905</v>
      </c>
      <c r="H122" s="14"/>
      <c r="I122">
        <f t="shared" si="13"/>
        <v>1594905</v>
      </c>
      <c r="J122" s="11" t="str">
        <f t="shared" si="7"/>
        <v>-</v>
      </c>
    </row>
    <row r="123" spans="1:10">
      <c r="A123" s="8">
        <v>41579</v>
      </c>
      <c r="B123">
        <f>SUMIF(利用履歴!$C$2:$C$48,"="&amp;定額コース支払!A123,利用履歴!$B$2:$B$48)</f>
        <v>0</v>
      </c>
      <c r="C123">
        <f t="shared" si="8"/>
        <v>1594905</v>
      </c>
      <c r="D123" s="9">
        <f t="shared" si="9"/>
        <v>31</v>
      </c>
      <c r="E123" s="12">
        <f t="shared" si="10"/>
        <v>1.1210958904109591E-2</v>
      </c>
      <c r="F123">
        <f t="shared" si="11"/>
        <v>17880</v>
      </c>
      <c r="G123">
        <f t="shared" si="12"/>
        <v>1612785</v>
      </c>
      <c r="H123" s="14"/>
      <c r="I123">
        <f t="shared" si="13"/>
        <v>1612785</v>
      </c>
      <c r="J123" s="11" t="str">
        <f t="shared" si="7"/>
        <v>-</v>
      </c>
    </row>
    <row r="124" spans="1:10">
      <c r="A124" s="8">
        <v>41609</v>
      </c>
      <c r="B124">
        <f>SUMIF(利用履歴!$C$2:$C$48,"="&amp;定額コース支払!A124,利用履歴!$B$2:$B$48)</f>
        <v>0</v>
      </c>
      <c r="C124">
        <f t="shared" si="8"/>
        <v>1612785</v>
      </c>
      <c r="D124" s="9">
        <f t="shared" si="9"/>
        <v>30</v>
      </c>
      <c r="E124" s="12">
        <f t="shared" si="10"/>
        <v>1.084931506849315E-2</v>
      </c>
      <c r="F124">
        <f t="shared" si="11"/>
        <v>17497</v>
      </c>
      <c r="G124">
        <f t="shared" si="12"/>
        <v>1630282</v>
      </c>
      <c r="H124" s="14"/>
      <c r="I124">
        <f t="shared" si="13"/>
        <v>1630282</v>
      </c>
      <c r="J124" s="11" t="str">
        <f t="shared" si="7"/>
        <v>-</v>
      </c>
    </row>
    <row r="125" spans="1:10">
      <c r="A125" s="8">
        <v>41640</v>
      </c>
      <c r="B125">
        <f>SUMIF(利用履歴!$C$2:$C$48,"="&amp;定額コース支払!A125,利用履歴!$B$2:$B$48)</f>
        <v>0</v>
      </c>
      <c r="C125">
        <f t="shared" si="8"/>
        <v>1630282</v>
      </c>
      <c r="D125" s="9">
        <f t="shared" si="9"/>
        <v>31</v>
      </c>
      <c r="E125" s="12">
        <f t="shared" si="10"/>
        <v>1.1210958904109591E-2</v>
      </c>
      <c r="F125">
        <f t="shared" si="11"/>
        <v>18277</v>
      </c>
      <c r="G125">
        <f t="shared" si="12"/>
        <v>1648559</v>
      </c>
      <c r="H125" s="14"/>
      <c r="I125">
        <f t="shared" si="13"/>
        <v>1648559</v>
      </c>
      <c r="J125" s="11" t="str">
        <f t="shared" si="7"/>
        <v>-</v>
      </c>
    </row>
    <row r="126" spans="1:10">
      <c r="A126" s="8">
        <v>41671</v>
      </c>
      <c r="B126">
        <f>SUMIF(利用履歴!$C$2:$C$48,"="&amp;定額コース支払!A126,利用履歴!$B$2:$B$48)</f>
        <v>0</v>
      </c>
      <c r="C126">
        <f t="shared" si="8"/>
        <v>1648559</v>
      </c>
      <c r="D126" s="9">
        <f t="shared" si="9"/>
        <v>31</v>
      </c>
      <c r="E126" s="12">
        <f t="shared" si="10"/>
        <v>1.1210958904109591E-2</v>
      </c>
      <c r="F126">
        <f t="shared" si="11"/>
        <v>18481</v>
      </c>
      <c r="G126">
        <f t="shared" si="12"/>
        <v>1667040</v>
      </c>
      <c r="H126" s="14"/>
      <c r="I126">
        <f t="shared" si="13"/>
        <v>1667040</v>
      </c>
      <c r="J126" s="11" t="str">
        <f t="shared" si="7"/>
        <v>-</v>
      </c>
    </row>
    <row r="127" spans="1:10">
      <c r="A127" s="8">
        <v>41699</v>
      </c>
      <c r="B127">
        <f>SUMIF(利用履歴!$C$2:$C$48,"="&amp;定額コース支払!A127,利用履歴!$B$2:$B$48)</f>
        <v>0</v>
      </c>
      <c r="C127">
        <f t="shared" si="8"/>
        <v>1667040</v>
      </c>
      <c r="D127" s="9">
        <f t="shared" si="9"/>
        <v>28</v>
      </c>
      <c r="E127" s="12">
        <f t="shared" si="10"/>
        <v>1.0126027397260274E-2</v>
      </c>
      <c r="F127">
        <f t="shared" si="11"/>
        <v>16880</v>
      </c>
      <c r="G127">
        <f t="shared" si="12"/>
        <v>1683920</v>
      </c>
      <c r="H127" s="14"/>
      <c r="I127">
        <f t="shared" si="13"/>
        <v>1683920</v>
      </c>
      <c r="J127" s="11" t="str">
        <f t="shared" si="7"/>
        <v>-</v>
      </c>
    </row>
    <row r="128" spans="1:10">
      <c r="A128" s="8">
        <v>41730</v>
      </c>
      <c r="B128">
        <f>SUMIF(利用履歴!$C$2:$C$48,"="&amp;定額コース支払!A128,利用履歴!$B$2:$B$48)</f>
        <v>0</v>
      </c>
      <c r="C128">
        <f t="shared" si="8"/>
        <v>1683920</v>
      </c>
      <c r="D128" s="9">
        <f t="shared" si="9"/>
        <v>31</v>
      </c>
      <c r="E128" s="12">
        <f t="shared" si="10"/>
        <v>1.1210958904109591E-2</v>
      </c>
      <c r="F128">
        <f t="shared" si="11"/>
        <v>18878</v>
      </c>
      <c r="G128">
        <f t="shared" si="12"/>
        <v>1702798</v>
      </c>
      <c r="H128" s="14"/>
      <c r="I128">
        <f t="shared" si="13"/>
        <v>1702798</v>
      </c>
      <c r="J128" s="11" t="str">
        <f t="shared" si="7"/>
        <v>-</v>
      </c>
    </row>
    <row r="129" spans="1:10">
      <c r="A129" s="8">
        <v>41760</v>
      </c>
      <c r="B129">
        <f>SUMIF(利用履歴!$C$2:$C$48,"="&amp;定額コース支払!A129,利用履歴!$B$2:$B$48)</f>
        <v>0</v>
      </c>
      <c r="C129">
        <f t="shared" si="8"/>
        <v>1702798</v>
      </c>
      <c r="D129" s="9">
        <f t="shared" si="9"/>
        <v>30</v>
      </c>
      <c r="E129" s="12">
        <f t="shared" si="10"/>
        <v>1.084931506849315E-2</v>
      </c>
      <c r="F129">
        <f t="shared" si="11"/>
        <v>18474</v>
      </c>
      <c r="G129">
        <f t="shared" si="12"/>
        <v>1721272</v>
      </c>
      <c r="H129" s="14"/>
      <c r="I129">
        <f t="shared" si="13"/>
        <v>1721272</v>
      </c>
      <c r="J129" s="11" t="str">
        <f t="shared" si="7"/>
        <v>-</v>
      </c>
    </row>
    <row r="130" spans="1:10">
      <c r="A130" s="8">
        <v>41791</v>
      </c>
      <c r="B130">
        <f>SUMIF(利用履歴!$C$2:$C$48,"="&amp;定額コース支払!A130,利用履歴!$B$2:$B$48)</f>
        <v>0</v>
      </c>
      <c r="C130">
        <f t="shared" si="8"/>
        <v>1721272</v>
      </c>
      <c r="D130" s="9">
        <f t="shared" si="9"/>
        <v>31</v>
      </c>
      <c r="E130" s="12">
        <f t="shared" si="10"/>
        <v>1.1210958904109591E-2</v>
      </c>
      <c r="F130">
        <f t="shared" si="11"/>
        <v>19297</v>
      </c>
      <c r="G130">
        <f t="shared" si="12"/>
        <v>1740569</v>
      </c>
      <c r="H130" s="14"/>
      <c r="I130">
        <f t="shared" si="13"/>
        <v>1740569</v>
      </c>
      <c r="J130" s="11" t="str">
        <f t="shared" si="7"/>
        <v>-</v>
      </c>
    </row>
    <row r="131" spans="1:10">
      <c r="A131" s="8">
        <v>41821</v>
      </c>
      <c r="B131">
        <f>SUMIF(利用履歴!$C$2:$C$48,"="&amp;定額コース支払!A131,利用履歴!$B$2:$B$48)</f>
        <v>0</v>
      </c>
      <c r="C131">
        <f t="shared" si="8"/>
        <v>1740569</v>
      </c>
      <c r="D131" s="9">
        <f t="shared" si="9"/>
        <v>30</v>
      </c>
      <c r="E131" s="12">
        <f t="shared" si="10"/>
        <v>1.084931506849315E-2</v>
      </c>
      <c r="F131">
        <f t="shared" si="11"/>
        <v>18883</v>
      </c>
      <c r="G131">
        <f t="shared" si="12"/>
        <v>1759452</v>
      </c>
      <c r="H131" s="14"/>
      <c r="I131">
        <f t="shared" si="13"/>
        <v>1759452</v>
      </c>
      <c r="J131" s="11" t="str">
        <f t="shared" si="7"/>
        <v>-</v>
      </c>
    </row>
    <row r="132" spans="1:10">
      <c r="A132" s="8">
        <v>41852</v>
      </c>
      <c r="B132">
        <f>SUMIF(利用履歴!$C$2:$C$48,"="&amp;定額コース支払!A132,利用履歴!$B$2:$B$48)</f>
        <v>0</v>
      </c>
      <c r="C132">
        <f t="shared" si="8"/>
        <v>1759452</v>
      </c>
      <c r="D132" s="9">
        <f t="shared" si="9"/>
        <v>31</v>
      </c>
      <c r="E132" s="12">
        <f t="shared" si="10"/>
        <v>1.1210958904109591E-2</v>
      </c>
      <c r="F132">
        <f t="shared" si="11"/>
        <v>19725</v>
      </c>
      <c r="G132">
        <f t="shared" si="12"/>
        <v>1779177</v>
      </c>
      <c r="H132" s="14"/>
      <c r="I132">
        <f t="shared" si="13"/>
        <v>1779177</v>
      </c>
      <c r="J132" s="11" t="str">
        <f t="shared" si="7"/>
        <v>-</v>
      </c>
    </row>
    <row r="133" spans="1:10">
      <c r="A133" s="8">
        <v>41883</v>
      </c>
      <c r="B133">
        <f>SUMIF(利用履歴!$C$2:$C$48,"="&amp;定額コース支払!A133,利用履歴!$B$2:$B$48)</f>
        <v>0</v>
      </c>
      <c r="C133">
        <f t="shared" si="8"/>
        <v>1779177</v>
      </c>
      <c r="D133" s="9">
        <f t="shared" si="9"/>
        <v>31</v>
      </c>
      <c r="E133" s="12">
        <f t="shared" si="10"/>
        <v>1.1210958904109591E-2</v>
      </c>
      <c r="F133">
        <f t="shared" si="11"/>
        <v>19946</v>
      </c>
      <c r="G133">
        <f t="shared" si="12"/>
        <v>1799123</v>
      </c>
      <c r="H133" s="14"/>
      <c r="I133">
        <f t="shared" si="13"/>
        <v>1799123</v>
      </c>
      <c r="J133" s="11" t="str">
        <f t="shared" si="7"/>
        <v>-</v>
      </c>
    </row>
    <row r="134" spans="1:10">
      <c r="A134" s="8">
        <v>41913</v>
      </c>
      <c r="B134">
        <f>SUMIF(利用履歴!$C$2:$C$48,"="&amp;定額コース支払!A134,利用履歴!$B$2:$B$48)</f>
        <v>0</v>
      </c>
      <c r="C134">
        <f t="shared" si="8"/>
        <v>1799123</v>
      </c>
      <c r="D134" s="9">
        <f t="shared" si="9"/>
        <v>30</v>
      </c>
      <c r="E134" s="12">
        <f t="shared" si="10"/>
        <v>1.084931506849315E-2</v>
      </c>
      <c r="F134">
        <f t="shared" si="11"/>
        <v>19519</v>
      </c>
      <c r="G134">
        <f t="shared" si="12"/>
        <v>1818642</v>
      </c>
      <c r="H134" s="14"/>
      <c r="I134">
        <f t="shared" si="13"/>
        <v>1818642</v>
      </c>
      <c r="J134" s="11" t="str">
        <f t="shared" ref="J134:J197" si="14">IF(H134=0,"-",F134/H134)</f>
        <v>-</v>
      </c>
    </row>
    <row r="135" spans="1:10">
      <c r="A135" s="8">
        <v>41944</v>
      </c>
      <c r="B135">
        <f>SUMIF(利用履歴!$C$2:$C$48,"="&amp;定額コース支払!A135,利用履歴!$B$2:$B$48)</f>
        <v>0</v>
      </c>
      <c r="C135">
        <f t="shared" ref="C135:C198" si="15">B134+I134</f>
        <v>1818642</v>
      </c>
      <c r="D135" s="9">
        <f t="shared" ref="D135:D198" si="16">A135-A134</f>
        <v>31</v>
      </c>
      <c r="E135" s="12">
        <f t="shared" ref="E135:E198" si="17">$B$1*D135/365</f>
        <v>1.1210958904109591E-2</v>
      </c>
      <c r="F135">
        <f t="shared" ref="F135:F198" si="18">INT(E135*C135)</f>
        <v>20388</v>
      </c>
      <c r="G135">
        <f t="shared" ref="G135:G198" si="19">F135+C135</f>
        <v>1839030</v>
      </c>
      <c r="H135" s="14"/>
      <c r="I135">
        <f t="shared" ref="I135:I198" si="20">G135-H135</f>
        <v>1839030</v>
      </c>
      <c r="J135" s="11" t="str">
        <f t="shared" si="14"/>
        <v>-</v>
      </c>
    </row>
    <row r="136" spans="1:10">
      <c r="A136" s="8">
        <v>41974</v>
      </c>
      <c r="B136">
        <f>SUMIF(利用履歴!$C$2:$C$48,"="&amp;定額コース支払!A136,利用履歴!$B$2:$B$48)</f>
        <v>0</v>
      </c>
      <c r="C136">
        <f t="shared" si="15"/>
        <v>1839030</v>
      </c>
      <c r="D136" s="9">
        <f t="shared" si="16"/>
        <v>30</v>
      </c>
      <c r="E136" s="12">
        <f t="shared" si="17"/>
        <v>1.084931506849315E-2</v>
      </c>
      <c r="F136">
        <f t="shared" si="18"/>
        <v>19952</v>
      </c>
      <c r="G136">
        <f t="shared" si="19"/>
        <v>1858982</v>
      </c>
      <c r="H136" s="14"/>
      <c r="I136">
        <f t="shared" si="20"/>
        <v>1858982</v>
      </c>
      <c r="J136" s="11" t="str">
        <f t="shared" si="14"/>
        <v>-</v>
      </c>
    </row>
    <row r="137" spans="1:10">
      <c r="A137" s="8">
        <v>42005</v>
      </c>
      <c r="B137">
        <f>SUMIF(利用履歴!$C$2:$C$48,"="&amp;定額コース支払!A137,利用履歴!$B$2:$B$48)</f>
        <v>0</v>
      </c>
      <c r="C137">
        <f t="shared" si="15"/>
        <v>1858982</v>
      </c>
      <c r="D137" s="9">
        <f t="shared" si="16"/>
        <v>31</v>
      </c>
      <c r="E137" s="12">
        <f t="shared" si="17"/>
        <v>1.1210958904109591E-2</v>
      </c>
      <c r="F137">
        <f t="shared" si="18"/>
        <v>20840</v>
      </c>
      <c r="G137">
        <f t="shared" si="19"/>
        <v>1879822</v>
      </c>
      <c r="H137" s="14"/>
      <c r="I137">
        <f t="shared" si="20"/>
        <v>1879822</v>
      </c>
      <c r="J137" s="11" t="str">
        <f t="shared" si="14"/>
        <v>-</v>
      </c>
    </row>
    <row r="138" spans="1:10">
      <c r="A138" s="8">
        <v>42036</v>
      </c>
      <c r="B138">
        <f>SUMIF(利用履歴!$C$2:$C$48,"="&amp;定額コース支払!A138,利用履歴!$B$2:$B$48)</f>
        <v>0</v>
      </c>
      <c r="C138">
        <f t="shared" si="15"/>
        <v>1879822</v>
      </c>
      <c r="D138" s="9">
        <f t="shared" si="16"/>
        <v>31</v>
      </c>
      <c r="E138" s="12">
        <f t="shared" si="17"/>
        <v>1.1210958904109591E-2</v>
      </c>
      <c r="F138">
        <f t="shared" si="18"/>
        <v>21074</v>
      </c>
      <c r="G138">
        <f t="shared" si="19"/>
        <v>1900896</v>
      </c>
      <c r="H138" s="14"/>
      <c r="I138">
        <f t="shared" si="20"/>
        <v>1900896</v>
      </c>
      <c r="J138" s="11" t="str">
        <f t="shared" si="14"/>
        <v>-</v>
      </c>
    </row>
    <row r="139" spans="1:10">
      <c r="A139" s="8">
        <v>42064</v>
      </c>
      <c r="B139">
        <f>SUMIF(利用履歴!$C$2:$C$48,"="&amp;定額コース支払!A139,利用履歴!$B$2:$B$48)</f>
        <v>0</v>
      </c>
      <c r="C139">
        <f t="shared" si="15"/>
        <v>1900896</v>
      </c>
      <c r="D139" s="9">
        <f t="shared" si="16"/>
        <v>28</v>
      </c>
      <c r="E139" s="12">
        <f t="shared" si="17"/>
        <v>1.0126027397260274E-2</v>
      </c>
      <c r="F139">
        <f t="shared" si="18"/>
        <v>19248</v>
      </c>
      <c r="G139">
        <f t="shared" si="19"/>
        <v>1920144</v>
      </c>
      <c r="H139" s="14"/>
      <c r="I139">
        <f t="shared" si="20"/>
        <v>1920144</v>
      </c>
      <c r="J139" s="11" t="str">
        <f t="shared" si="14"/>
        <v>-</v>
      </c>
    </row>
    <row r="140" spans="1:10">
      <c r="A140" s="8">
        <v>42095</v>
      </c>
      <c r="B140">
        <f>SUMIF(利用履歴!$C$2:$C$48,"="&amp;定額コース支払!A140,利用履歴!$B$2:$B$48)</f>
        <v>0</v>
      </c>
      <c r="C140">
        <f t="shared" si="15"/>
        <v>1920144</v>
      </c>
      <c r="D140" s="9">
        <f t="shared" si="16"/>
        <v>31</v>
      </c>
      <c r="E140" s="12">
        <f t="shared" si="17"/>
        <v>1.1210958904109591E-2</v>
      </c>
      <c r="F140">
        <f t="shared" si="18"/>
        <v>21526</v>
      </c>
      <c r="G140">
        <f t="shared" si="19"/>
        <v>1941670</v>
      </c>
      <c r="H140" s="14"/>
      <c r="I140">
        <f t="shared" si="20"/>
        <v>1941670</v>
      </c>
      <c r="J140" s="11" t="str">
        <f t="shared" si="14"/>
        <v>-</v>
      </c>
    </row>
    <row r="141" spans="1:10">
      <c r="A141" s="8">
        <v>42125</v>
      </c>
      <c r="B141">
        <f>SUMIF(利用履歴!$C$2:$C$48,"="&amp;定額コース支払!A141,利用履歴!$B$2:$B$48)</f>
        <v>0</v>
      </c>
      <c r="C141">
        <f t="shared" si="15"/>
        <v>1941670</v>
      </c>
      <c r="D141" s="9">
        <f t="shared" si="16"/>
        <v>30</v>
      </c>
      <c r="E141" s="12">
        <f t="shared" si="17"/>
        <v>1.084931506849315E-2</v>
      </c>
      <c r="F141">
        <f t="shared" si="18"/>
        <v>21065</v>
      </c>
      <c r="G141">
        <f t="shared" si="19"/>
        <v>1962735</v>
      </c>
      <c r="H141" s="14"/>
      <c r="I141">
        <f t="shared" si="20"/>
        <v>1962735</v>
      </c>
      <c r="J141" s="11" t="str">
        <f t="shared" si="14"/>
        <v>-</v>
      </c>
    </row>
    <row r="142" spans="1:10">
      <c r="A142" s="8">
        <v>42156</v>
      </c>
      <c r="B142">
        <f>SUMIF(利用履歴!$C$2:$C$48,"="&amp;定額コース支払!A142,利用履歴!$B$2:$B$48)</f>
        <v>0</v>
      </c>
      <c r="C142">
        <f t="shared" si="15"/>
        <v>1962735</v>
      </c>
      <c r="D142" s="9">
        <f t="shared" si="16"/>
        <v>31</v>
      </c>
      <c r="E142" s="12">
        <f t="shared" si="17"/>
        <v>1.1210958904109591E-2</v>
      </c>
      <c r="F142">
        <f t="shared" si="18"/>
        <v>22004</v>
      </c>
      <c r="G142">
        <f t="shared" si="19"/>
        <v>1984739</v>
      </c>
      <c r="H142" s="14"/>
      <c r="I142">
        <f t="shared" si="20"/>
        <v>1984739</v>
      </c>
      <c r="J142" s="11" t="str">
        <f t="shared" si="14"/>
        <v>-</v>
      </c>
    </row>
    <row r="143" spans="1:10">
      <c r="A143" s="8">
        <v>42186</v>
      </c>
      <c r="B143">
        <f>SUMIF(利用履歴!$C$2:$C$48,"="&amp;定額コース支払!A143,利用履歴!$B$2:$B$48)</f>
        <v>0</v>
      </c>
      <c r="C143">
        <f t="shared" si="15"/>
        <v>1984739</v>
      </c>
      <c r="D143" s="9">
        <f t="shared" si="16"/>
        <v>30</v>
      </c>
      <c r="E143" s="12">
        <f t="shared" si="17"/>
        <v>1.084931506849315E-2</v>
      </c>
      <c r="F143">
        <f t="shared" si="18"/>
        <v>21533</v>
      </c>
      <c r="G143">
        <f t="shared" si="19"/>
        <v>2006272</v>
      </c>
      <c r="H143" s="14"/>
      <c r="I143">
        <f t="shared" si="20"/>
        <v>2006272</v>
      </c>
      <c r="J143" s="11" t="str">
        <f t="shared" si="14"/>
        <v>-</v>
      </c>
    </row>
    <row r="144" spans="1:10">
      <c r="A144" s="8">
        <v>42217</v>
      </c>
      <c r="B144">
        <f>SUMIF(利用履歴!$C$2:$C$48,"="&amp;定額コース支払!A144,利用履歴!$B$2:$B$48)</f>
        <v>0</v>
      </c>
      <c r="C144">
        <f t="shared" si="15"/>
        <v>2006272</v>
      </c>
      <c r="D144" s="9">
        <f t="shared" si="16"/>
        <v>31</v>
      </c>
      <c r="E144" s="12">
        <f t="shared" si="17"/>
        <v>1.1210958904109591E-2</v>
      </c>
      <c r="F144">
        <f t="shared" si="18"/>
        <v>22492</v>
      </c>
      <c r="G144">
        <f t="shared" si="19"/>
        <v>2028764</v>
      </c>
      <c r="H144" s="14"/>
      <c r="I144">
        <f t="shared" si="20"/>
        <v>2028764</v>
      </c>
      <c r="J144" s="11" t="str">
        <f t="shared" si="14"/>
        <v>-</v>
      </c>
    </row>
    <row r="145" spans="1:10">
      <c r="A145" s="8">
        <v>42248</v>
      </c>
      <c r="B145">
        <f>SUMIF(利用履歴!$C$2:$C$48,"="&amp;定額コース支払!A145,利用履歴!$B$2:$B$48)</f>
        <v>0</v>
      </c>
      <c r="C145">
        <f t="shared" si="15"/>
        <v>2028764</v>
      </c>
      <c r="D145" s="9">
        <f t="shared" si="16"/>
        <v>31</v>
      </c>
      <c r="E145" s="12">
        <f t="shared" si="17"/>
        <v>1.1210958904109591E-2</v>
      </c>
      <c r="F145">
        <f t="shared" si="18"/>
        <v>22744</v>
      </c>
      <c r="G145">
        <f t="shared" si="19"/>
        <v>2051508</v>
      </c>
      <c r="H145" s="14"/>
      <c r="I145">
        <f t="shared" si="20"/>
        <v>2051508</v>
      </c>
      <c r="J145" s="11" t="str">
        <f t="shared" si="14"/>
        <v>-</v>
      </c>
    </row>
    <row r="146" spans="1:10">
      <c r="A146" s="8">
        <v>42278</v>
      </c>
      <c r="B146">
        <f>SUMIF(利用履歴!$C$2:$C$48,"="&amp;定額コース支払!A146,利用履歴!$B$2:$B$48)</f>
        <v>0</v>
      </c>
      <c r="C146">
        <f t="shared" si="15"/>
        <v>2051508</v>
      </c>
      <c r="D146" s="9">
        <f t="shared" si="16"/>
        <v>30</v>
      </c>
      <c r="E146" s="12">
        <f t="shared" si="17"/>
        <v>1.084931506849315E-2</v>
      </c>
      <c r="F146">
        <f t="shared" si="18"/>
        <v>22257</v>
      </c>
      <c r="G146">
        <f t="shared" si="19"/>
        <v>2073765</v>
      </c>
      <c r="H146" s="14"/>
      <c r="I146">
        <f t="shared" si="20"/>
        <v>2073765</v>
      </c>
      <c r="J146" s="11" t="str">
        <f t="shared" si="14"/>
        <v>-</v>
      </c>
    </row>
    <row r="147" spans="1:10">
      <c r="A147" s="8">
        <v>42309</v>
      </c>
      <c r="B147">
        <f>SUMIF(利用履歴!$C$2:$C$48,"="&amp;定額コース支払!A147,利用履歴!$B$2:$B$48)</f>
        <v>0</v>
      </c>
      <c r="C147">
        <f t="shared" si="15"/>
        <v>2073765</v>
      </c>
      <c r="D147" s="9">
        <f t="shared" si="16"/>
        <v>31</v>
      </c>
      <c r="E147" s="12">
        <f t="shared" si="17"/>
        <v>1.1210958904109591E-2</v>
      </c>
      <c r="F147">
        <f t="shared" si="18"/>
        <v>23248</v>
      </c>
      <c r="G147">
        <f t="shared" si="19"/>
        <v>2097013</v>
      </c>
      <c r="H147" s="14"/>
      <c r="I147">
        <f t="shared" si="20"/>
        <v>2097013</v>
      </c>
      <c r="J147" s="11" t="str">
        <f t="shared" si="14"/>
        <v>-</v>
      </c>
    </row>
    <row r="148" spans="1:10">
      <c r="A148" s="8">
        <v>42339</v>
      </c>
      <c r="B148">
        <f>SUMIF(利用履歴!$C$2:$C$48,"="&amp;定額コース支払!A148,利用履歴!$B$2:$B$48)</f>
        <v>0</v>
      </c>
      <c r="C148">
        <f t="shared" si="15"/>
        <v>2097013</v>
      </c>
      <c r="D148" s="9">
        <f t="shared" si="16"/>
        <v>30</v>
      </c>
      <c r="E148" s="12">
        <f t="shared" si="17"/>
        <v>1.084931506849315E-2</v>
      </c>
      <c r="F148">
        <f t="shared" si="18"/>
        <v>22751</v>
      </c>
      <c r="G148">
        <f t="shared" si="19"/>
        <v>2119764</v>
      </c>
      <c r="H148" s="14"/>
      <c r="I148">
        <f t="shared" si="20"/>
        <v>2119764</v>
      </c>
      <c r="J148" s="11" t="str">
        <f t="shared" si="14"/>
        <v>-</v>
      </c>
    </row>
    <row r="149" spans="1:10">
      <c r="A149" s="8">
        <v>42370</v>
      </c>
      <c r="B149">
        <f>SUMIF(利用履歴!$C$2:$C$48,"="&amp;定額コース支払!A149,利用履歴!$B$2:$B$48)</f>
        <v>0</v>
      </c>
      <c r="C149">
        <f t="shared" si="15"/>
        <v>2119764</v>
      </c>
      <c r="D149" s="9">
        <f t="shared" si="16"/>
        <v>31</v>
      </c>
      <c r="E149" s="12">
        <f t="shared" si="17"/>
        <v>1.1210958904109591E-2</v>
      </c>
      <c r="F149">
        <f t="shared" si="18"/>
        <v>23764</v>
      </c>
      <c r="G149">
        <f t="shared" si="19"/>
        <v>2143528</v>
      </c>
      <c r="H149" s="14"/>
      <c r="I149">
        <f t="shared" si="20"/>
        <v>2143528</v>
      </c>
      <c r="J149" s="11" t="str">
        <f t="shared" si="14"/>
        <v>-</v>
      </c>
    </row>
    <row r="150" spans="1:10">
      <c r="A150" s="8">
        <v>42401</v>
      </c>
      <c r="B150">
        <f>SUMIF(利用履歴!$C$2:$C$48,"="&amp;定額コース支払!A150,利用履歴!$B$2:$B$48)</f>
        <v>0</v>
      </c>
      <c r="C150">
        <f t="shared" si="15"/>
        <v>2143528</v>
      </c>
      <c r="D150" s="9">
        <f t="shared" si="16"/>
        <v>31</v>
      </c>
      <c r="E150" s="12">
        <f t="shared" si="17"/>
        <v>1.1210958904109591E-2</v>
      </c>
      <c r="F150">
        <f t="shared" si="18"/>
        <v>24031</v>
      </c>
      <c r="G150">
        <f t="shared" si="19"/>
        <v>2167559</v>
      </c>
      <c r="H150" s="14"/>
      <c r="I150">
        <f t="shared" si="20"/>
        <v>2167559</v>
      </c>
      <c r="J150" s="11" t="str">
        <f t="shared" si="14"/>
        <v>-</v>
      </c>
    </row>
    <row r="151" spans="1:10">
      <c r="A151" s="8">
        <v>42430</v>
      </c>
      <c r="B151">
        <f>SUMIF(利用履歴!$C$2:$C$48,"="&amp;定額コース支払!A151,利用履歴!$B$2:$B$48)</f>
        <v>0</v>
      </c>
      <c r="C151">
        <f t="shared" si="15"/>
        <v>2167559</v>
      </c>
      <c r="D151" s="9">
        <f t="shared" si="16"/>
        <v>29</v>
      </c>
      <c r="E151" s="12">
        <f t="shared" si="17"/>
        <v>1.0487671232876713E-2</v>
      </c>
      <c r="F151">
        <f t="shared" si="18"/>
        <v>22732</v>
      </c>
      <c r="G151">
        <f t="shared" si="19"/>
        <v>2190291</v>
      </c>
      <c r="H151" s="14"/>
      <c r="I151">
        <f t="shared" si="20"/>
        <v>2190291</v>
      </c>
      <c r="J151" s="11" t="str">
        <f t="shared" si="14"/>
        <v>-</v>
      </c>
    </row>
    <row r="152" spans="1:10">
      <c r="A152" s="8">
        <v>42461</v>
      </c>
      <c r="B152">
        <f>SUMIF(利用履歴!$C$2:$C$48,"="&amp;定額コース支払!A152,利用履歴!$B$2:$B$48)</f>
        <v>0</v>
      </c>
      <c r="C152">
        <f t="shared" si="15"/>
        <v>2190291</v>
      </c>
      <c r="D152" s="9">
        <f t="shared" si="16"/>
        <v>31</v>
      </c>
      <c r="E152" s="12">
        <f t="shared" si="17"/>
        <v>1.1210958904109591E-2</v>
      </c>
      <c r="F152">
        <f t="shared" si="18"/>
        <v>24555</v>
      </c>
      <c r="G152">
        <f t="shared" si="19"/>
        <v>2214846</v>
      </c>
      <c r="H152" s="14"/>
      <c r="I152">
        <f t="shared" si="20"/>
        <v>2214846</v>
      </c>
      <c r="J152" s="11" t="str">
        <f t="shared" si="14"/>
        <v>-</v>
      </c>
    </row>
    <row r="153" spans="1:10">
      <c r="A153" s="8">
        <v>42491</v>
      </c>
      <c r="B153">
        <f>SUMIF(利用履歴!$C$2:$C$48,"="&amp;定額コース支払!A153,利用履歴!$B$2:$B$48)</f>
        <v>0</v>
      </c>
      <c r="C153">
        <f t="shared" si="15"/>
        <v>2214846</v>
      </c>
      <c r="D153" s="9">
        <f t="shared" si="16"/>
        <v>30</v>
      </c>
      <c r="E153" s="12">
        <f t="shared" si="17"/>
        <v>1.084931506849315E-2</v>
      </c>
      <c r="F153">
        <f t="shared" si="18"/>
        <v>24029</v>
      </c>
      <c r="G153">
        <f t="shared" si="19"/>
        <v>2238875</v>
      </c>
      <c r="H153" s="14"/>
      <c r="I153">
        <f t="shared" si="20"/>
        <v>2238875</v>
      </c>
      <c r="J153" s="11" t="str">
        <f t="shared" si="14"/>
        <v>-</v>
      </c>
    </row>
    <row r="154" spans="1:10">
      <c r="A154" s="8">
        <v>42522</v>
      </c>
      <c r="B154">
        <f>SUMIF(利用履歴!$C$2:$C$48,"="&amp;定額コース支払!A154,利用履歴!$B$2:$B$48)</f>
        <v>0</v>
      </c>
      <c r="C154">
        <f t="shared" si="15"/>
        <v>2238875</v>
      </c>
      <c r="D154" s="9">
        <f t="shared" si="16"/>
        <v>31</v>
      </c>
      <c r="E154" s="12">
        <f t="shared" si="17"/>
        <v>1.1210958904109591E-2</v>
      </c>
      <c r="F154">
        <f t="shared" si="18"/>
        <v>25099</v>
      </c>
      <c r="G154">
        <f t="shared" si="19"/>
        <v>2263974</v>
      </c>
      <c r="H154" s="14"/>
      <c r="I154">
        <f t="shared" si="20"/>
        <v>2263974</v>
      </c>
      <c r="J154" s="11" t="str">
        <f t="shared" si="14"/>
        <v>-</v>
      </c>
    </row>
    <row r="155" spans="1:10">
      <c r="A155" s="8">
        <v>42552</v>
      </c>
      <c r="B155">
        <f>SUMIF(利用履歴!$C$2:$C$48,"="&amp;定額コース支払!A155,利用履歴!$B$2:$B$48)</f>
        <v>0</v>
      </c>
      <c r="C155">
        <f t="shared" si="15"/>
        <v>2263974</v>
      </c>
      <c r="D155" s="9">
        <f t="shared" si="16"/>
        <v>30</v>
      </c>
      <c r="E155" s="12">
        <f t="shared" si="17"/>
        <v>1.084931506849315E-2</v>
      </c>
      <c r="F155">
        <f t="shared" si="18"/>
        <v>24562</v>
      </c>
      <c r="G155">
        <f t="shared" si="19"/>
        <v>2288536</v>
      </c>
      <c r="H155" s="14"/>
      <c r="I155">
        <f t="shared" si="20"/>
        <v>2288536</v>
      </c>
      <c r="J155" s="11" t="str">
        <f t="shared" si="14"/>
        <v>-</v>
      </c>
    </row>
    <row r="156" spans="1:10">
      <c r="A156" s="8">
        <v>42583</v>
      </c>
      <c r="B156">
        <f>SUMIF(利用履歴!$C$2:$C$48,"="&amp;定額コース支払!A156,利用履歴!$B$2:$B$48)</f>
        <v>0</v>
      </c>
      <c r="C156">
        <f t="shared" si="15"/>
        <v>2288536</v>
      </c>
      <c r="D156" s="9">
        <f t="shared" si="16"/>
        <v>31</v>
      </c>
      <c r="E156" s="12">
        <f t="shared" si="17"/>
        <v>1.1210958904109591E-2</v>
      </c>
      <c r="F156">
        <f t="shared" si="18"/>
        <v>25656</v>
      </c>
      <c r="G156">
        <f t="shared" si="19"/>
        <v>2314192</v>
      </c>
      <c r="H156" s="14"/>
      <c r="I156">
        <f t="shared" si="20"/>
        <v>2314192</v>
      </c>
      <c r="J156" s="11" t="str">
        <f t="shared" si="14"/>
        <v>-</v>
      </c>
    </row>
    <row r="157" spans="1:10">
      <c r="A157" s="8">
        <v>42614</v>
      </c>
      <c r="B157">
        <f>SUMIF(利用履歴!$C$2:$C$48,"="&amp;定額コース支払!A157,利用履歴!$B$2:$B$48)</f>
        <v>0</v>
      </c>
      <c r="C157">
        <f t="shared" si="15"/>
        <v>2314192</v>
      </c>
      <c r="D157" s="9">
        <f t="shared" si="16"/>
        <v>31</v>
      </c>
      <c r="E157" s="12">
        <f t="shared" si="17"/>
        <v>1.1210958904109591E-2</v>
      </c>
      <c r="F157">
        <f t="shared" si="18"/>
        <v>25944</v>
      </c>
      <c r="G157">
        <f t="shared" si="19"/>
        <v>2340136</v>
      </c>
      <c r="H157" s="14"/>
      <c r="I157">
        <f t="shared" si="20"/>
        <v>2340136</v>
      </c>
      <c r="J157" s="11" t="str">
        <f t="shared" si="14"/>
        <v>-</v>
      </c>
    </row>
    <row r="158" spans="1:10">
      <c r="A158" s="8">
        <v>42644</v>
      </c>
      <c r="B158">
        <f>SUMIF(利用履歴!$C$2:$C$48,"="&amp;定額コース支払!A158,利用履歴!$B$2:$B$48)</f>
        <v>0</v>
      </c>
      <c r="C158">
        <f t="shared" si="15"/>
        <v>2340136</v>
      </c>
      <c r="D158" s="9">
        <f t="shared" si="16"/>
        <v>30</v>
      </c>
      <c r="E158" s="12">
        <f t="shared" si="17"/>
        <v>1.084931506849315E-2</v>
      </c>
      <c r="F158">
        <f t="shared" si="18"/>
        <v>25388</v>
      </c>
      <c r="G158">
        <f t="shared" si="19"/>
        <v>2365524</v>
      </c>
      <c r="H158" s="14"/>
      <c r="I158">
        <f t="shared" si="20"/>
        <v>2365524</v>
      </c>
      <c r="J158" s="11" t="str">
        <f t="shared" si="14"/>
        <v>-</v>
      </c>
    </row>
    <row r="159" spans="1:10">
      <c r="A159" s="8">
        <v>42675</v>
      </c>
      <c r="B159">
        <f>SUMIF(利用履歴!$C$2:$C$48,"="&amp;定額コース支払!A159,利用履歴!$B$2:$B$48)</f>
        <v>0</v>
      </c>
      <c r="C159">
        <f t="shared" si="15"/>
        <v>2365524</v>
      </c>
      <c r="D159" s="9">
        <f t="shared" si="16"/>
        <v>31</v>
      </c>
      <c r="E159" s="12">
        <f t="shared" si="17"/>
        <v>1.1210958904109591E-2</v>
      </c>
      <c r="F159">
        <f t="shared" si="18"/>
        <v>26519</v>
      </c>
      <c r="G159">
        <f t="shared" si="19"/>
        <v>2392043</v>
      </c>
      <c r="H159" s="14"/>
      <c r="I159">
        <f t="shared" si="20"/>
        <v>2392043</v>
      </c>
      <c r="J159" s="11" t="str">
        <f t="shared" si="14"/>
        <v>-</v>
      </c>
    </row>
    <row r="160" spans="1:10">
      <c r="A160" s="8">
        <v>42705</v>
      </c>
      <c r="B160">
        <f>SUMIF(利用履歴!$C$2:$C$48,"="&amp;定額コース支払!A160,利用履歴!$B$2:$B$48)</f>
        <v>0</v>
      </c>
      <c r="C160">
        <f t="shared" si="15"/>
        <v>2392043</v>
      </c>
      <c r="D160" s="9">
        <f t="shared" si="16"/>
        <v>30</v>
      </c>
      <c r="E160" s="12">
        <f t="shared" si="17"/>
        <v>1.084931506849315E-2</v>
      </c>
      <c r="F160">
        <f t="shared" si="18"/>
        <v>25952</v>
      </c>
      <c r="G160">
        <f t="shared" si="19"/>
        <v>2417995</v>
      </c>
      <c r="H160" s="14"/>
      <c r="I160">
        <f t="shared" si="20"/>
        <v>2417995</v>
      </c>
      <c r="J160" s="11" t="str">
        <f t="shared" si="14"/>
        <v>-</v>
      </c>
    </row>
    <row r="161" spans="1:10">
      <c r="A161" s="8">
        <v>42736</v>
      </c>
      <c r="B161">
        <f>SUMIF(利用履歴!$C$2:$C$48,"="&amp;定額コース支払!A161,利用履歴!$B$2:$B$48)</f>
        <v>0</v>
      </c>
      <c r="C161">
        <f t="shared" si="15"/>
        <v>2417995</v>
      </c>
      <c r="D161" s="9">
        <f t="shared" si="16"/>
        <v>31</v>
      </c>
      <c r="E161" s="12">
        <f t="shared" si="17"/>
        <v>1.1210958904109591E-2</v>
      </c>
      <c r="F161">
        <f t="shared" si="18"/>
        <v>27108</v>
      </c>
      <c r="G161">
        <f t="shared" si="19"/>
        <v>2445103</v>
      </c>
      <c r="H161" s="14"/>
      <c r="I161">
        <f t="shared" si="20"/>
        <v>2445103</v>
      </c>
      <c r="J161" s="11" t="str">
        <f t="shared" si="14"/>
        <v>-</v>
      </c>
    </row>
    <row r="162" spans="1:10">
      <c r="A162" s="8">
        <v>42767</v>
      </c>
      <c r="B162">
        <f>SUMIF(利用履歴!$C$2:$C$48,"="&amp;定額コース支払!A162,利用履歴!$B$2:$B$48)</f>
        <v>0</v>
      </c>
      <c r="C162">
        <f t="shared" si="15"/>
        <v>2445103</v>
      </c>
      <c r="D162" s="9">
        <f t="shared" si="16"/>
        <v>31</v>
      </c>
      <c r="E162" s="12">
        <f t="shared" si="17"/>
        <v>1.1210958904109591E-2</v>
      </c>
      <c r="F162">
        <f t="shared" si="18"/>
        <v>27411</v>
      </c>
      <c r="G162">
        <f t="shared" si="19"/>
        <v>2472514</v>
      </c>
      <c r="H162" s="14"/>
      <c r="I162">
        <f t="shared" si="20"/>
        <v>2472514</v>
      </c>
      <c r="J162" s="11" t="str">
        <f t="shared" si="14"/>
        <v>-</v>
      </c>
    </row>
    <row r="163" spans="1:10">
      <c r="A163" s="8">
        <v>42795</v>
      </c>
      <c r="B163">
        <f>SUMIF(利用履歴!$C$2:$C$48,"="&amp;定額コース支払!A163,利用履歴!$B$2:$B$48)</f>
        <v>0</v>
      </c>
      <c r="C163">
        <f t="shared" si="15"/>
        <v>2472514</v>
      </c>
      <c r="D163" s="9">
        <f t="shared" si="16"/>
        <v>28</v>
      </c>
      <c r="E163" s="12">
        <f t="shared" si="17"/>
        <v>1.0126027397260274E-2</v>
      </c>
      <c r="F163">
        <f t="shared" si="18"/>
        <v>25036</v>
      </c>
      <c r="G163">
        <f t="shared" si="19"/>
        <v>2497550</v>
      </c>
      <c r="H163" s="14"/>
      <c r="I163">
        <f t="shared" si="20"/>
        <v>2497550</v>
      </c>
      <c r="J163" s="11" t="str">
        <f t="shared" si="14"/>
        <v>-</v>
      </c>
    </row>
    <row r="164" spans="1:10">
      <c r="A164" s="8">
        <v>42826</v>
      </c>
      <c r="B164">
        <f>SUMIF(利用履歴!$C$2:$C$48,"="&amp;定額コース支払!A164,利用履歴!$B$2:$B$48)</f>
        <v>0</v>
      </c>
      <c r="C164">
        <f t="shared" si="15"/>
        <v>2497550</v>
      </c>
      <c r="D164" s="9">
        <f t="shared" si="16"/>
        <v>31</v>
      </c>
      <c r="E164" s="12">
        <f t="shared" si="17"/>
        <v>1.1210958904109591E-2</v>
      </c>
      <c r="F164">
        <f t="shared" si="18"/>
        <v>27999</v>
      </c>
      <c r="G164">
        <f t="shared" si="19"/>
        <v>2525549</v>
      </c>
      <c r="H164" s="14"/>
      <c r="I164">
        <f t="shared" si="20"/>
        <v>2525549</v>
      </c>
      <c r="J164" s="11" t="str">
        <f t="shared" si="14"/>
        <v>-</v>
      </c>
    </row>
    <row r="165" spans="1:10">
      <c r="A165" s="8">
        <v>42856</v>
      </c>
      <c r="B165">
        <f>SUMIF(利用履歴!$C$2:$C$48,"="&amp;定額コース支払!A165,利用履歴!$B$2:$B$48)</f>
        <v>0</v>
      </c>
      <c r="C165">
        <f t="shared" si="15"/>
        <v>2525549</v>
      </c>
      <c r="D165" s="9">
        <f t="shared" si="16"/>
        <v>30</v>
      </c>
      <c r="E165" s="12">
        <f t="shared" si="17"/>
        <v>1.084931506849315E-2</v>
      </c>
      <c r="F165">
        <f t="shared" si="18"/>
        <v>27400</v>
      </c>
      <c r="G165">
        <f t="shared" si="19"/>
        <v>2552949</v>
      </c>
      <c r="H165" s="14"/>
      <c r="I165">
        <f t="shared" si="20"/>
        <v>2552949</v>
      </c>
      <c r="J165" s="11" t="str">
        <f t="shared" si="14"/>
        <v>-</v>
      </c>
    </row>
    <row r="166" spans="1:10">
      <c r="A166" s="8">
        <v>42887</v>
      </c>
      <c r="B166">
        <f>SUMIF(利用履歴!$C$2:$C$48,"="&amp;定額コース支払!A166,利用履歴!$B$2:$B$48)</f>
        <v>0</v>
      </c>
      <c r="C166">
        <f t="shared" si="15"/>
        <v>2552949</v>
      </c>
      <c r="D166" s="9">
        <f t="shared" si="16"/>
        <v>31</v>
      </c>
      <c r="E166" s="12">
        <f t="shared" si="17"/>
        <v>1.1210958904109591E-2</v>
      </c>
      <c r="F166">
        <f t="shared" si="18"/>
        <v>28621</v>
      </c>
      <c r="G166">
        <f t="shared" si="19"/>
        <v>2581570</v>
      </c>
      <c r="H166" s="14"/>
      <c r="I166">
        <f t="shared" si="20"/>
        <v>2581570</v>
      </c>
      <c r="J166" s="11" t="str">
        <f t="shared" si="14"/>
        <v>-</v>
      </c>
    </row>
    <row r="167" spans="1:10">
      <c r="A167" s="8">
        <v>42917</v>
      </c>
      <c r="B167">
        <f>SUMIF(利用履歴!$C$2:$C$48,"="&amp;定額コース支払!A167,利用履歴!$B$2:$B$48)</f>
        <v>0</v>
      </c>
      <c r="C167">
        <f t="shared" si="15"/>
        <v>2581570</v>
      </c>
      <c r="D167" s="9">
        <f t="shared" si="16"/>
        <v>30</v>
      </c>
      <c r="E167" s="12">
        <f t="shared" si="17"/>
        <v>1.084931506849315E-2</v>
      </c>
      <c r="F167">
        <f t="shared" si="18"/>
        <v>28008</v>
      </c>
      <c r="G167">
        <f t="shared" si="19"/>
        <v>2609578</v>
      </c>
      <c r="H167" s="14"/>
      <c r="I167">
        <f t="shared" si="20"/>
        <v>2609578</v>
      </c>
      <c r="J167" s="11" t="str">
        <f t="shared" si="14"/>
        <v>-</v>
      </c>
    </row>
    <row r="168" spans="1:10">
      <c r="A168" s="8">
        <v>42948</v>
      </c>
      <c r="B168">
        <f>SUMIF(利用履歴!$C$2:$C$48,"="&amp;定額コース支払!A168,利用履歴!$B$2:$B$48)</f>
        <v>0</v>
      </c>
      <c r="C168">
        <f t="shared" si="15"/>
        <v>2609578</v>
      </c>
      <c r="D168" s="9">
        <f t="shared" si="16"/>
        <v>31</v>
      </c>
      <c r="E168" s="12">
        <f t="shared" si="17"/>
        <v>1.1210958904109591E-2</v>
      </c>
      <c r="F168">
        <f t="shared" si="18"/>
        <v>29255</v>
      </c>
      <c r="G168">
        <f t="shared" si="19"/>
        <v>2638833</v>
      </c>
      <c r="H168" s="14"/>
      <c r="I168">
        <f t="shared" si="20"/>
        <v>2638833</v>
      </c>
      <c r="J168" s="11" t="str">
        <f t="shared" si="14"/>
        <v>-</v>
      </c>
    </row>
    <row r="169" spans="1:10">
      <c r="A169" s="8">
        <v>42979</v>
      </c>
      <c r="B169">
        <f>SUMIF(利用履歴!$C$2:$C$48,"="&amp;定額コース支払!A169,利用履歴!$B$2:$B$48)</f>
        <v>0</v>
      </c>
      <c r="C169">
        <f t="shared" si="15"/>
        <v>2638833</v>
      </c>
      <c r="D169" s="9">
        <f t="shared" si="16"/>
        <v>31</v>
      </c>
      <c r="E169" s="12">
        <f t="shared" si="17"/>
        <v>1.1210958904109591E-2</v>
      </c>
      <c r="F169">
        <f t="shared" si="18"/>
        <v>29583</v>
      </c>
      <c r="G169">
        <f t="shared" si="19"/>
        <v>2668416</v>
      </c>
      <c r="H169" s="14"/>
      <c r="I169">
        <f t="shared" si="20"/>
        <v>2668416</v>
      </c>
      <c r="J169" s="11" t="str">
        <f t="shared" si="14"/>
        <v>-</v>
      </c>
    </row>
    <row r="170" spans="1:10">
      <c r="A170" s="8">
        <v>43009</v>
      </c>
      <c r="B170">
        <f>SUMIF(利用履歴!$C$2:$C$48,"="&amp;定額コース支払!A170,利用履歴!$B$2:$B$48)</f>
        <v>0</v>
      </c>
      <c r="C170">
        <f t="shared" si="15"/>
        <v>2668416</v>
      </c>
      <c r="D170" s="9">
        <f t="shared" si="16"/>
        <v>30</v>
      </c>
      <c r="E170" s="12">
        <f t="shared" si="17"/>
        <v>1.084931506849315E-2</v>
      </c>
      <c r="F170">
        <f t="shared" si="18"/>
        <v>28950</v>
      </c>
      <c r="G170">
        <f t="shared" si="19"/>
        <v>2697366</v>
      </c>
      <c r="H170" s="14"/>
      <c r="I170">
        <f t="shared" si="20"/>
        <v>2697366</v>
      </c>
      <c r="J170" s="11" t="str">
        <f t="shared" si="14"/>
        <v>-</v>
      </c>
    </row>
    <row r="171" spans="1:10">
      <c r="A171" s="8">
        <v>43040</v>
      </c>
      <c r="B171">
        <f>SUMIF(利用履歴!$C$2:$C$48,"="&amp;定額コース支払!A171,利用履歴!$B$2:$B$48)</f>
        <v>0</v>
      </c>
      <c r="C171">
        <f t="shared" si="15"/>
        <v>2697366</v>
      </c>
      <c r="D171" s="9">
        <f t="shared" si="16"/>
        <v>31</v>
      </c>
      <c r="E171" s="12">
        <f t="shared" si="17"/>
        <v>1.1210958904109591E-2</v>
      </c>
      <c r="F171">
        <f t="shared" si="18"/>
        <v>30240</v>
      </c>
      <c r="G171">
        <f t="shared" si="19"/>
        <v>2727606</v>
      </c>
      <c r="H171" s="14"/>
      <c r="I171">
        <f t="shared" si="20"/>
        <v>2727606</v>
      </c>
      <c r="J171" s="11" t="str">
        <f t="shared" si="14"/>
        <v>-</v>
      </c>
    </row>
    <row r="172" spans="1:10">
      <c r="A172" s="8">
        <v>43070</v>
      </c>
      <c r="B172">
        <f>SUMIF(利用履歴!$C$2:$C$48,"="&amp;定額コース支払!A172,利用履歴!$B$2:$B$48)</f>
        <v>0</v>
      </c>
      <c r="C172">
        <f t="shared" si="15"/>
        <v>2727606</v>
      </c>
      <c r="D172" s="9">
        <f t="shared" si="16"/>
        <v>30</v>
      </c>
      <c r="E172" s="12">
        <f t="shared" si="17"/>
        <v>1.084931506849315E-2</v>
      </c>
      <c r="F172">
        <f t="shared" si="18"/>
        <v>29592</v>
      </c>
      <c r="G172">
        <f t="shared" si="19"/>
        <v>2757198</v>
      </c>
      <c r="H172" s="14"/>
      <c r="I172">
        <f t="shared" si="20"/>
        <v>2757198</v>
      </c>
      <c r="J172" s="11" t="str">
        <f t="shared" si="14"/>
        <v>-</v>
      </c>
    </row>
    <row r="173" spans="1:10">
      <c r="A173" s="8">
        <v>43101</v>
      </c>
      <c r="B173">
        <f>SUMIF(利用履歴!$C$2:$C$48,"="&amp;定額コース支払!A173,利用履歴!$B$2:$B$48)</f>
        <v>0</v>
      </c>
      <c r="C173">
        <f t="shared" si="15"/>
        <v>2757198</v>
      </c>
      <c r="D173" s="9">
        <f t="shared" si="16"/>
        <v>31</v>
      </c>
      <c r="E173" s="12">
        <f t="shared" si="17"/>
        <v>1.1210958904109591E-2</v>
      </c>
      <c r="F173">
        <f t="shared" si="18"/>
        <v>30910</v>
      </c>
      <c r="G173">
        <f t="shared" si="19"/>
        <v>2788108</v>
      </c>
      <c r="H173" s="14"/>
      <c r="I173">
        <f t="shared" si="20"/>
        <v>2788108</v>
      </c>
      <c r="J173" s="11" t="str">
        <f t="shared" si="14"/>
        <v>-</v>
      </c>
    </row>
    <row r="174" spans="1:10">
      <c r="A174" s="8">
        <v>43132</v>
      </c>
      <c r="B174">
        <f>SUMIF(利用履歴!$C$2:$C$48,"="&amp;定額コース支払!A174,利用履歴!$B$2:$B$48)</f>
        <v>0</v>
      </c>
      <c r="C174">
        <f t="shared" si="15"/>
        <v>2788108</v>
      </c>
      <c r="D174" s="9">
        <f t="shared" si="16"/>
        <v>31</v>
      </c>
      <c r="E174" s="12">
        <f t="shared" si="17"/>
        <v>1.1210958904109591E-2</v>
      </c>
      <c r="F174">
        <f t="shared" si="18"/>
        <v>31257</v>
      </c>
      <c r="G174">
        <f t="shared" si="19"/>
        <v>2819365</v>
      </c>
      <c r="H174" s="14"/>
      <c r="I174">
        <f t="shared" si="20"/>
        <v>2819365</v>
      </c>
      <c r="J174" s="11" t="str">
        <f t="shared" si="14"/>
        <v>-</v>
      </c>
    </row>
    <row r="175" spans="1:10">
      <c r="A175" s="8">
        <v>43160</v>
      </c>
      <c r="B175">
        <f>SUMIF(利用履歴!$C$2:$C$48,"="&amp;定額コース支払!A175,利用履歴!$B$2:$B$48)</f>
        <v>0</v>
      </c>
      <c r="C175">
        <f t="shared" si="15"/>
        <v>2819365</v>
      </c>
      <c r="D175" s="9">
        <f t="shared" si="16"/>
        <v>28</v>
      </c>
      <c r="E175" s="12">
        <f t="shared" si="17"/>
        <v>1.0126027397260274E-2</v>
      </c>
      <c r="F175">
        <f t="shared" si="18"/>
        <v>28548</v>
      </c>
      <c r="G175">
        <f t="shared" si="19"/>
        <v>2847913</v>
      </c>
      <c r="H175" s="14"/>
      <c r="I175">
        <f t="shared" si="20"/>
        <v>2847913</v>
      </c>
      <c r="J175" s="11" t="str">
        <f t="shared" si="14"/>
        <v>-</v>
      </c>
    </row>
    <row r="176" spans="1:10">
      <c r="A176" s="8">
        <v>43191</v>
      </c>
      <c r="B176">
        <f>SUMIF(利用履歴!$C$2:$C$48,"="&amp;定額コース支払!A176,利用履歴!$B$2:$B$48)</f>
        <v>0</v>
      </c>
      <c r="C176">
        <f t="shared" si="15"/>
        <v>2847913</v>
      </c>
      <c r="D176" s="9">
        <f t="shared" si="16"/>
        <v>31</v>
      </c>
      <c r="E176" s="12">
        <f t="shared" si="17"/>
        <v>1.1210958904109591E-2</v>
      </c>
      <c r="F176">
        <f t="shared" si="18"/>
        <v>31927</v>
      </c>
      <c r="G176">
        <f t="shared" si="19"/>
        <v>2879840</v>
      </c>
      <c r="H176" s="14"/>
      <c r="I176">
        <f t="shared" si="20"/>
        <v>2879840</v>
      </c>
      <c r="J176" s="11" t="str">
        <f t="shared" si="14"/>
        <v>-</v>
      </c>
    </row>
    <row r="177" spans="1:10">
      <c r="A177" s="8">
        <v>43221</v>
      </c>
      <c r="B177">
        <f>SUMIF(利用履歴!$C$2:$C$48,"="&amp;定額コース支払!A177,利用履歴!$B$2:$B$48)</f>
        <v>0</v>
      </c>
      <c r="C177">
        <f t="shared" si="15"/>
        <v>2879840</v>
      </c>
      <c r="D177" s="9">
        <f t="shared" si="16"/>
        <v>30</v>
      </c>
      <c r="E177" s="12">
        <f t="shared" si="17"/>
        <v>1.084931506849315E-2</v>
      </c>
      <c r="F177">
        <f t="shared" si="18"/>
        <v>31244</v>
      </c>
      <c r="G177">
        <f t="shared" si="19"/>
        <v>2911084</v>
      </c>
      <c r="H177" s="14"/>
      <c r="I177">
        <f t="shared" si="20"/>
        <v>2911084</v>
      </c>
      <c r="J177" s="11" t="str">
        <f t="shared" si="14"/>
        <v>-</v>
      </c>
    </row>
    <row r="178" spans="1:10">
      <c r="A178" s="8">
        <v>43252</v>
      </c>
      <c r="B178">
        <f>SUMIF(利用履歴!$C$2:$C$48,"="&amp;定額コース支払!A178,利用履歴!$B$2:$B$48)</f>
        <v>0</v>
      </c>
      <c r="C178">
        <f t="shared" si="15"/>
        <v>2911084</v>
      </c>
      <c r="D178" s="9">
        <f t="shared" si="16"/>
        <v>31</v>
      </c>
      <c r="E178" s="12">
        <f t="shared" si="17"/>
        <v>1.1210958904109591E-2</v>
      </c>
      <c r="F178">
        <f t="shared" si="18"/>
        <v>32636</v>
      </c>
      <c r="G178">
        <f t="shared" si="19"/>
        <v>2943720</v>
      </c>
      <c r="H178" s="14"/>
      <c r="I178">
        <f t="shared" si="20"/>
        <v>2943720</v>
      </c>
      <c r="J178" s="11" t="str">
        <f t="shared" si="14"/>
        <v>-</v>
      </c>
    </row>
    <row r="179" spans="1:10">
      <c r="A179" s="8">
        <v>43282</v>
      </c>
      <c r="B179">
        <f>SUMIF(利用履歴!$C$2:$C$48,"="&amp;定額コース支払!A179,利用履歴!$B$2:$B$48)</f>
        <v>0</v>
      </c>
      <c r="C179">
        <f t="shared" si="15"/>
        <v>2943720</v>
      </c>
      <c r="D179" s="9">
        <f t="shared" si="16"/>
        <v>30</v>
      </c>
      <c r="E179" s="12">
        <f t="shared" si="17"/>
        <v>1.084931506849315E-2</v>
      </c>
      <c r="F179">
        <f t="shared" si="18"/>
        <v>31937</v>
      </c>
      <c r="G179">
        <f t="shared" si="19"/>
        <v>2975657</v>
      </c>
      <c r="H179" s="14"/>
      <c r="I179">
        <f t="shared" si="20"/>
        <v>2975657</v>
      </c>
      <c r="J179" s="11" t="str">
        <f t="shared" si="14"/>
        <v>-</v>
      </c>
    </row>
    <row r="180" spans="1:10">
      <c r="A180" s="8">
        <v>43313</v>
      </c>
      <c r="B180">
        <f>SUMIF(利用履歴!$C$2:$C$48,"="&amp;定額コース支払!A180,利用履歴!$B$2:$B$48)</f>
        <v>0</v>
      </c>
      <c r="C180">
        <f t="shared" si="15"/>
        <v>2975657</v>
      </c>
      <c r="D180" s="9">
        <f t="shared" si="16"/>
        <v>31</v>
      </c>
      <c r="E180" s="12">
        <f t="shared" si="17"/>
        <v>1.1210958904109591E-2</v>
      </c>
      <c r="F180">
        <f t="shared" si="18"/>
        <v>33359</v>
      </c>
      <c r="G180">
        <f t="shared" si="19"/>
        <v>3009016</v>
      </c>
      <c r="H180" s="14"/>
      <c r="I180">
        <f t="shared" si="20"/>
        <v>3009016</v>
      </c>
      <c r="J180" s="11" t="str">
        <f t="shared" si="14"/>
        <v>-</v>
      </c>
    </row>
    <row r="181" spans="1:10">
      <c r="A181" s="8">
        <v>43344</v>
      </c>
      <c r="B181">
        <f>SUMIF(利用履歴!$C$2:$C$48,"="&amp;定額コース支払!A181,利用履歴!$B$2:$B$48)</f>
        <v>0</v>
      </c>
      <c r="C181">
        <f t="shared" si="15"/>
        <v>3009016</v>
      </c>
      <c r="D181" s="9">
        <f t="shared" si="16"/>
        <v>31</v>
      </c>
      <c r="E181" s="12">
        <f t="shared" si="17"/>
        <v>1.1210958904109591E-2</v>
      </c>
      <c r="F181">
        <f t="shared" si="18"/>
        <v>33733</v>
      </c>
      <c r="G181">
        <f t="shared" si="19"/>
        <v>3042749</v>
      </c>
      <c r="H181" s="14"/>
      <c r="I181">
        <f t="shared" si="20"/>
        <v>3042749</v>
      </c>
      <c r="J181" s="11" t="str">
        <f t="shared" si="14"/>
        <v>-</v>
      </c>
    </row>
    <row r="182" spans="1:10">
      <c r="A182" s="8">
        <v>43374</v>
      </c>
      <c r="B182">
        <f>SUMIF(利用履歴!$C$2:$C$48,"="&amp;定額コース支払!A182,利用履歴!$B$2:$B$48)</f>
        <v>0</v>
      </c>
      <c r="C182">
        <f t="shared" si="15"/>
        <v>3042749</v>
      </c>
      <c r="D182" s="9">
        <f t="shared" si="16"/>
        <v>30</v>
      </c>
      <c r="E182" s="12">
        <f t="shared" si="17"/>
        <v>1.084931506849315E-2</v>
      </c>
      <c r="F182">
        <f t="shared" si="18"/>
        <v>33011</v>
      </c>
      <c r="G182">
        <f t="shared" si="19"/>
        <v>3075760</v>
      </c>
      <c r="H182" s="14"/>
      <c r="I182">
        <f t="shared" si="20"/>
        <v>3075760</v>
      </c>
      <c r="J182" s="11" t="str">
        <f t="shared" si="14"/>
        <v>-</v>
      </c>
    </row>
    <row r="183" spans="1:10">
      <c r="A183" s="8">
        <v>43405</v>
      </c>
      <c r="B183">
        <f>SUMIF(利用履歴!$C$2:$C$48,"="&amp;定額コース支払!A183,利用履歴!$B$2:$B$48)</f>
        <v>0</v>
      </c>
      <c r="C183">
        <f t="shared" si="15"/>
        <v>3075760</v>
      </c>
      <c r="D183" s="9">
        <f t="shared" si="16"/>
        <v>31</v>
      </c>
      <c r="E183" s="12">
        <f t="shared" si="17"/>
        <v>1.1210958904109591E-2</v>
      </c>
      <c r="F183">
        <f t="shared" si="18"/>
        <v>34482</v>
      </c>
      <c r="G183">
        <f t="shared" si="19"/>
        <v>3110242</v>
      </c>
      <c r="H183" s="14"/>
      <c r="I183">
        <f t="shared" si="20"/>
        <v>3110242</v>
      </c>
      <c r="J183" s="11" t="str">
        <f t="shared" si="14"/>
        <v>-</v>
      </c>
    </row>
    <row r="184" spans="1:10">
      <c r="A184" s="8">
        <v>43435</v>
      </c>
      <c r="B184">
        <f>SUMIF(利用履歴!$C$2:$C$48,"="&amp;定額コース支払!A184,利用履歴!$B$2:$B$48)</f>
        <v>0</v>
      </c>
      <c r="C184">
        <f t="shared" si="15"/>
        <v>3110242</v>
      </c>
      <c r="D184" s="9">
        <f t="shared" si="16"/>
        <v>30</v>
      </c>
      <c r="E184" s="12">
        <f t="shared" si="17"/>
        <v>1.084931506849315E-2</v>
      </c>
      <c r="F184">
        <f t="shared" si="18"/>
        <v>33743</v>
      </c>
      <c r="G184">
        <f t="shared" si="19"/>
        <v>3143985</v>
      </c>
      <c r="H184" s="14"/>
      <c r="I184">
        <f t="shared" si="20"/>
        <v>3143985</v>
      </c>
      <c r="J184" s="11" t="str">
        <f t="shared" si="14"/>
        <v>-</v>
      </c>
    </row>
    <row r="185" spans="1:10">
      <c r="A185" s="8">
        <v>43466</v>
      </c>
      <c r="B185">
        <f>SUMIF(利用履歴!$C$2:$C$48,"="&amp;定額コース支払!A185,利用履歴!$B$2:$B$48)</f>
        <v>0</v>
      </c>
      <c r="C185">
        <f t="shared" si="15"/>
        <v>3143985</v>
      </c>
      <c r="D185" s="9">
        <f t="shared" si="16"/>
        <v>31</v>
      </c>
      <c r="E185" s="12">
        <f t="shared" si="17"/>
        <v>1.1210958904109591E-2</v>
      </c>
      <c r="F185">
        <f t="shared" si="18"/>
        <v>35247</v>
      </c>
      <c r="G185">
        <f t="shared" si="19"/>
        <v>3179232</v>
      </c>
      <c r="H185" s="14"/>
      <c r="I185">
        <f t="shared" si="20"/>
        <v>3179232</v>
      </c>
      <c r="J185" s="11" t="str">
        <f t="shared" si="14"/>
        <v>-</v>
      </c>
    </row>
    <row r="186" spans="1:10">
      <c r="A186" s="8">
        <v>43497</v>
      </c>
      <c r="B186">
        <f>SUMIF(利用履歴!$C$2:$C$48,"="&amp;定額コース支払!A186,利用履歴!$B$2:$B$48)</f>
        <v>0</v>
      </c>
      <c r="C186">
        <f t="shared" si="15"/>
        <v>3179232</v>
      </c>
      <c r="D186" s="9">
        <f t="shared" si="16"/>
        <v>31</v>
      </c>
      <c r="E186" s="12">
        <f t="shared" si="17"/>
        <v>1.1210958904109591E-2</v>
      </c>
      <c r="F186">
        <f t="shared" si="18"/>
        <v>35642</v>
      </c>
      <c r="G186">
        <f t="shared" si="19"/>
        <v>3214874</v>
      </c>
      <c r="H186" s="14"/>
      <c r="I186">
        <f t="shared" si="20"/>
        <v>3214874</v>
      </c>
      <c r="J186" s="11" t="str">
        <f t="shared" si="14"/>
        <v>-</v>
      </c>
    </row>
    <row r="187" spans="1:10">
      <c r="A187" s="8">
        <v>43525</v>
      </c>
      <c r="B187">
        <f>SUMIF(利用履歴!$C$2:$C$48,"="&amp;定額コース支払!A187,利用履歴!$B$2:$B$48)</f>
        <v>0</v>
      </c>
      <c r="C187">
        <f t="shared" si="15"/>
        <v>3214874</v>
      </c>
      <c r="D187" s="9">
        <f t="shared" si="16"/>
        <v>28</v>
      </c>
      <c r="E187" s="12">
        <f t="shared" si="17"/>
        <v>1.0126027397260274E-2</v>
      </c>
      <c r="F187">
        <f t="shared" si="18"/>
        <v>32553</v>
      </c>
      <c r="G187">
        <f t="shared" si="19"/>
        <v>3247427</v>
      </c>
      <c r="H187" s="14"/>
      <c r="I187">
        <f t="shared" si="20"/>
        <v>3247427</v>
      </c>
      <c r="J187" s="11" t="str">
        <f t="shared" si="14"/>
        <v>-</v>
      </c>
    </row>
    <row r="188" spans="1:10">
      <c r="A188" s="8">
        <v>43556</v>
      </c>
      <c r="B188">
        <f>SUMIF(利用履歴!$C$2:$C$48,"="&amp;定額コース支払!A188,利用履歴!$B$2:$B$48)</f>
        <v>0</v>
      </c>
      <c r="C188">
        <f t="shared" si="15"/>
        <v>3247427</v>
      </c>
      <c r="D188" s="9">
        <f t="shared" si="16"/>
        <v>31</v>
      </c>
      <c r="E188" s="12">
        <f t="shared" si="17"/>
        <v>1.1210958904109591E-2</v>
      </c>
      <c r="F188">
        <f t="shared" si="18"/>
        <v>36406</v>
      </c>
      <c r="G188">
        <f t="shared" si="19"/>
        <v>3283833</v>
      </c>
      <c r="H188" s="14"/>
      <c r="I188">
        <f t="shared" si="20"/>
        <v>3283833</v>
      </c>
      <c r="J188" s="11" t="str">
        <f t="shared" si="14"/>
        <v>-</v>
      </c>
    </row>
    <row r="189" spans="1:10">
      <c r="A189" s="8">
        <v>43586</v>
      </c>
      <c r="B189">
        <f>SUMIF(利用履歴!$C$2:$C$48,"="&amp;定額コース支払!A189,利用履歴!$B$2:$B$48)</f>
        <v>0</v>
      </c>
      <c r="C189">
        <f t="shared" si="15"/>
        <v>3283833</v>
      </c>
      <c r="D189" s="9">
        <f t="shared" si="16"/>
        <v>30</v>
      </c>
      <c r="E189" s="12">
        <f t="shared" si="17"/>
        <v>1.084931506849315E-2</v>
      </c>
      <c r="F189">
        <f t="shared" si="18"/>
        <v>35627</v>
      </c>
      <c r="G189">
        <f t="shared" si="19"/>
        <v>3319460</v>
      </c>
      <c r="H189" s="14"/>
      <c r="I189">
        <f t="shared" si="20"/>
        <v>3319460</v>
      </c>
      <c r="J189" s="11" t="str">
        <f t="shared" si="14"/>
        <v>-</v>
      </c>
    </row>
    <row r="190" spans="1:10">
      <c r="A190" s="8">
        <v>43617</v>
      </c>
      <c r="B190">
        <f>SUMIF(利用履歴!$C$2:$C$48,"="&amp;定額コース支払!A190,利用履歴!$B$2:$B$48)</f>
        <v>0</v>
      </c>
      <c r="C190">
        <f t="shared" si="15"/>
        <v>3319460</v>
      </c>
      <c r="D190" s="9">
        <f t="shared" si="16"/>
        <v>31</v>
      </c>
      <c r="E190" s="12">
        <f t="shared" si="17"/>
        <v>1.1210958904109591E-2</v>
      </c>
      <c r="F190">
        <f t="shared" si="18"/>
        <v>37214</v>
      </c>
      <c r="G190">
        <f t="shared" si="19"/>
        <v>3356674</v>
      </c>
      <c r="H190" s="14"/>
      <c r="I190">
        <f t="shared" si="20"/>
        <v>3356674</v>
      </c>
      <c r="J190" s="11" t="str">
        <f t="shared" si="14"/>
        <v>-</v>
      </c>
    </row>
    <row r="191" spans="1:10">
      <c r="A191" s="8">
        <v>43647</v>
      </c>
      <c r="B191">
        <f>SUMIF(利用履歴!$C$2:$C$48,"="&amp;定額コース支払!A191,利用履歴!$B$2:$B$48)</f>
        <v>0</v>
      </c>
      <c r="C191">
        <f t="shared" si="15"/>
        <v>3356674</v>
      </c>
      <c r="D191" s="9">
        <f t="shared" si="16"/>
        <v>30</v>
      </c>
      <c r="E191" s="12">
        <f t="shared" si="17"/>
        <v>1.084931506849315E-2</v>
      </c>
      <c r="F191">
        <f t="shared" si="18"/>
        <v>36417</v>
      </c>
      <c r="G191">
        <f t="shared" si="19"/>
        <v>3393091</v>
      </c>
      <c r="H191" s="14"/>
      <c r="I191">
        <f t="shared" si="20"/>
        <v>3393091</v>
      </c>
      <c r="J191" s="11" t="str">
        <f t="shared" si="14"/>
        <v>-</v>
      </c>
    </row>
    <row r="192" spans="1:10">
      <c r="A192" s="8">
        <v>43678</v>
      </c>
      <c r="B192">
        <f>SUMIF(利用履歴!$C$2:$C$48,"="&amp;定額コース支払!A192,利用履歴!$B$2:$B$48)</f>
        <v>0</v>
      </c>
      <c r="C192">
        <f t="shared" si="15"/>
        <v>3393091</v>
      </c>
      <c r="D192" s="9">
        <f t="shared" si="16"/>
        <v>31</v>
      </c>
      <c r="E192" s="12">
        <f t="shared" si="17"/>
        <v>1.1210958904109591E-2</v>
      </c>
      <c r="F192">
        <f t="shared" si="18"/>
        <v>38039</v>
      </c>
      <c r="G192">
        <f t="shared" si="19"/>
        <v>3431130</v>
      </c>
      <c r="H192" s="14"/>
      <c r="I192">
        <f t="shared" si="20"/>
        <v>3431130</v>
      </c>
      <c r="J192" s="11" t="str">
        <f t="shared" si="14"/>
        <v>-</v>
      </c>
    </row>
    <row r="193" spans="1:10">
      <c r="A193" s="8">
        <v>43709</v>
      </c>
      <c r="B193">
        <f>SUMIF(利用履歴!$C$2:$C$48,"="&amp;定額コース支払!A193,利用履歴!$B$2:$B$48)</f>
        <v>0</v>
      </c>
      <c r="C193">
        <f t="shared" si="15"/>
        <v>3431130</v>
      </c>
      <c r="D193" s="9">
        <f t="shared" si="16"/>
        <v>31</v>
      </c>
      <c r="E193" s="12">
        <f t="shared" si="17"/>
        <v>1.1210958904109591E-2</v>
      </c>
      <c r="F193">
        <f t="shared" si="18"/>
        <v>38466</v>
      </c>
      <c r="G193">
        <f t="shared" si="19"/>
        <v>3469596</v>
      </c>
      <c r="H193" s="14"/>
      <c r="I193">
        <f t="shared" si="20"/>
        <v>3469596</v>
      </c>
      <c r="J193" s="11" t="str">
        <f t="shared" si="14"/>
        <v>-</v>
      </c>
    </row>
    <row r="194" spans="1:10">
      <c r="A194" s="8">
        <v>43739</v>
      </c>
      <c r="B194">
        <f>SUMIF(利用履歴!$C$2:$C$48,"="&amp;定額コース支払!A194,利用履歴!$B$2:$B$48)</f>
        <v>0</v>
      </c>
      <c r="C194">
        <f t="shared" si="15"/>
        <v>3469596</v>
      </c>
      <c r="D194" s="9">
        <f t="shared" si="16"/>
        <v>30</v>
      </c>
      <c r="E194" s="12">
        <f t="shared" si="17"/>
        <v>1.084931506849315E-2</v>
      </c>
      <c r="F194">
        <f t="shared" si="18"/>
        <v>37642</v>
      </c>
      <c r="G194">
        <f t="shared" si="19"/>
        <v>3507238</v>
      </c>
      <c r="H194" s="14"/>
      <c r="I194">
        <f t="shared" si="20"/>
        <v>3507238</v>
      </c>
      <c r="J194" s="11" t="str">
        <f t="shared" si="14"/>
        <v>-</v>
      </c>
    </row>
    <row r="195" spans="1:10">
      <c r="A195" s="8">
        <v>43770</v>
      </c>
      <c r="B195">
        <f>SUMIF(利用履歴!$C$2:$C$48,"="&amp;定額コース支払!A195,利用履歴!$B$2:$B$48)</f>
        <v>0</v>
      </c>
      <c r="C195">
        <f t="shared" si="15"/>
        <v>3507238</v>
      </c>
      <c r="D195" s="9">
        <f t="shared" si="16"/>
        <v>31</v>
      </c>
      <c r="E195" s="12">
        <f t="shared" si="17"/>
        <v>1.1210958904109591E-2</v>
      </c>
      <c r="F195">
        <f t="shared" si="18"/>
        <v>39319</v>
      </c>
      <c r="G195">
        <f t="shared" si="19"/>
        <v>3546557</v>
      </c>
      <c r="H195" s="14"/>
      <c r="I195">
        <f t="shared" si="20"/>
        <v>3546557</v>
      </c>
      <c r="J195" s="11" t="str">
        <f t="shared" si="14"/>
        <v>-</v>
      </c>
    </row>
    <row r="196" spans="1:10">
      <c r="A196" s="8">
        <v>43800</v>
      </c>
      <c r="B196">
        <f>SUMIF(利用履歴!$C$2:$C$48,"="&amp;定額コース支払!A196,利用履歴!$B$2:$B$48)</f>
        <v>0</v>
      </c>
      <c r="C196">
        <f t="shared" si="15"/>
        <v>3546557</v>
      </c>
      <c r="D196" s="9">
        <f t="shared" si="16"/>
        <v>30</v>
      </c>
      <c r="E196" s="12">
        <f t="shared" si="17"/>
        <v>1.084931506849315E-2</v>
      </c>
      <c r="F196">
        <f t="shared" si="18"/>
        <v>38477</v>
      </c>
      <c r="G196">
        <f t="shared" si="19"/>
        <v>3585034</v>
      </c>
      <c r="H196" s="14"/>
      <c r="I196">
        <f t="shared" si="20"/>
        <v>3585034</v>
      </c>
      <c r="J196" s="11" t="str">
        <f t="shared" si="14"/>
        <v>-</v>
      </c>
    </row>
    <row r="197" spans="1:10">
      <c r="A197" s="8">
        <v>43831</v>
      </c>
      <c r="B197">
        <f>SUMIF(利用履歴!$C$2:$C$48,"="&amp;定額コース支払!A197,利用履歴!$B$2:$B$48)</f>
        <v>0</v>
      </c>
      <c r="C197">
        <f t="shared" si="15"/>
        <v>3585034</v>
      </c>
      <c r="D197" s="9">
        <f t="shared" si="16"/>
        <v>31</v>
      </c>
      <c r="E197" s="12">
        <f t="shared" si="17"/>
        <v>1.1210958904109591E-2</v>
      </c>
      <c r="F197">
        <f t="shared" si="18"/>
        <v>40191</v>
      </c>
      <c r="G197">
        <f t="shared" si="19"/>
        <v>3625225</v>
      </c>
      <c r="H197" s="14"/>
      <c r="I197">
        <f t="shared" si="20"/>
        <v>3625225</v>
      </c>
      <c r="J197" s="11" t="str">
        <f t="shared" si="14"/>
        <v>-</v>
      </c>
    </row>
    <row r="198" spans="1:10">
      <c r="A198" s="8">
        <v>43862</v>
      </c>
      <c r="B198">
        <f>SUMIF(利用履歴!$C$2:$C$48,"="&amp;定額コース支払!A198,利用履歴!$B$2:$B$48)</f>
        <v>0</v>
      </c>
      <c r="C198">
        <f t="shared" si="15"/>
        <v>3625225</v>
      </c>
      <c r="D198" s="9">
        <f t="shared" si="16"/>
        <v>31</v>
      </c>
      <c r="E198" s="12">
        <f t="shared" si="17"/>
        <v>1.1210958904109591E-2</v>
      </c>
      <c r="F198">
        <f t="shared" si="18"/>
        <v>40642</v>
      </c>
      <c r="G198">
        <f t="shared" si="19"/>
        <v>3665867</v>
      </c>
      <c r="H198" s="14"/>
      <c r="I198">
        <f t="shared" si="20"/>
        <v>3665867</v>
      </c>
      <c r="J198" s="11" t="str">
        <f t="shared" ref="J198:J261" si="21">IF(H198=0,"-",F198/H198)</f>
        <v>-</v>
      </c>
    </row>
    <row r="199" spans="1:10">
      <c r="A199" s="8">
        <v>43891</v>
      </c>
      <c r="B199">
        <f>SUMIF(利用履歴!$C$2:$C$48,"="&amp;定額コース支払!A199,利用履歴!$B$2:$B$48)</f>
        <v>0</v>
      </c>
      <c r="C199">
        <f t="shared" ref="C199:C262" si="22">B198+I198</f>
        <v>3665867</v>
      </c>
      <c r="D199" s="9">
        <f t="shared" ref="D199:D262" si="23">A199-A198</f>
        <v>29</v>
      </c>
      <c r="E199" s="12">
        <f t="shared" ref="E199:E262" si="24">$B$1*D199/365</f>
        <v>1.0487671232876713E-2</v>
      </c>
      <c r="F199">
        <f t="shared" ref="F199:F262" si="25">INT(E199*C199)</f>
        <v>38446</v>
      </c>
      <c r="G199">
        <f t="shared" ref="G199:G262" si="26">F199+C199</f>
        <v>3704313</v>
      </c>
      <c r="H199" s="14"/>
      <c r="I199">
        <f t="shared" ref="I199:I262" si="27">G199-H199</f>
        <v>3704313</v>
      </c>
      <c r="J199" s="11" t="str">
        <f t="shared" si="21"/>
        <v>-</v>
      </c>
    </row>
    <row r="200" spans="1:10">
      <c r="A200" s="8">
        <v>43922</v>
      </c>
      <c r="B200">
        <f>SUMIF(利用履歴!$C$2:$C$48,"="&amp;定額コース支払!A200,利用履歴!$B$2:$B$48)</f>
        <v>0</v>
      </c>
      <c r="C200">
        <f t="shared" si="22"/>
        <v>3704313</v>
      </c>
      <c r="D200" s="9">
        <f t="shared" si="23"/>
        <v>31</v>
      </c>
      <c r="E200" s="12">
        <f t="shared" si="24"/>
        <v>1.1210958904109591E-2</v>
      </c>
      <c r="F200">
        <f t="shared" si="25"/>
        <v>41528</v>
      </c>
      <c r="G200">
        <f t="shared" si="26"/>
        <v>3745841</v>
      </c>
      <c r="H200" s="14"/>
      <c r="I200">
        <f t="shared" si="27"/>
        <v>3745841</v>
      </c>
      <c r="J200" s="11" t="str">
        <f t="shared" si="21"/>
        <v>-</v>
      </c>
    </row>
    <row r="201" spans="1:10">
      <c r="A201" s="8">
        <v>43952</v>
      </c>
      <c r="B201">
        <f>SUMIF(利用履歴!$C$2:$C$48,"="&amp;定額コース支払!A201,利用履歴!$B$2:$B$48)</f>
        <v>0</v>
      </c>
      <c r="C201">
        <f t="shared" si="22"/>
        <v>3745841</v>
      </c>
      <c r="D201" s="9">
        <f t="shared" si="23"/>
        <v>30</v>
      </c>
      <c r="E201" s="12">
        <f t="shared" si="24"/>
        <v>1.084931506849315E-2</v>
      </c>
      <c r="F201">
        <f t="shared" si="25"/>
        <v>40639</v>
      </c>
      <c r="G201">
        <f t="shared" si="26"/>
        <v>3786480</v>
      </c>
      <c r="H201" s="14"/>
      <c r="I201">
        <f t="shared" si="27"/>
        <v>3786480</v>
      </c>
      <c r="J201" s="11" t="str">
        <f t="shared" si="21"/>
        <v>-</v>
      </c>
    </row>
    <row r="202" spans="1:10">
      <c r="A202" s="8">
        <v>43983</v>
      </c>
      <c r="B202">
        <f>SUMIF(利用履歴!$C$2:$C$48,"="&amp;定額コース支払!A202,利用履歴!$B$2:$B$48)</f>
        <v>0</v>
      </c>
      <c r="C202">
        <f t="shared" si="22"/>
        <v>3786480</v>
      </c>
      <c r="D202" s="9">
        <f t="shared" si="23"/>
        <v>31</v>
      </c>
      <c r="E202" s="12">
        <f t="shared" si="24"/>
        <v>1.1210958904109591E-2</v>
      </c>
      <c r="F202">
        <f t="shared" si="25"/>
        <v>42450</v>
      </c>
      <c r="G202">
        <f t="shared" si="26"/>
        <v>3828930</v>
      </c>
      <c r="H202" s="14"/>
      <c r="I202">
        <f t="shared" si="27"/>
        <v>3828930</v>
      </c>
      <c r="J202" s="11" t="str">
        <f t="shared" si="21"/>
        <v>-</v>
      </c>
    </row>
    <row r="203" spans="1:10">
      <c r="A203" s="8">
        <v>44013</v>
      </c>
      <c r="B203">
        <f>SUMIF(利用履歴!$C$2:$C$48,"="&amp;定額コース支払!A203,利用履歴!$B$2:$B$48)</f>
        <v>0</v>
      </c>
      <c r="C203">
        <f t="shared" si="22"/>
        <v>3828930</v>
      </c>
      <c r="D203" s="9">
        <f t="shared" si="23"/>
        <v>30</v>
      </c>
      <c r="E203" s="12">
        <f t="shared" si="24"/>
        <v>1.084931506849315E-2</v>
      </c>
      <c r="F203">
        <f t="shared" si="25"/>
        <v>41541</v>
      </c>
      <c r="G203">
        <f t="shared" si="26"/>
        <v>3870471</v>
      </c>
      <c r="H203" s="14"/>
      <c r="I203">
        <f t="shared" si="27"/>
        <v>3870471</v>
      </c>
      <c r="J203" s="11" t="str">
        <f t="shared" si="21"/>
        <v>-</v>
      </c>
    </row>
    <row r="204" spans="1:10">
      <c r="A204" s="8">
        <v>44044</v>
      </c>
      <c r="B204">
        <f>SUMIF(利用履歴!$C$2:$C$48,"="&amp;定額コース支払!A204,利用履歴!$B$2:$B$48)</f>
        <v>0</v>
      </c>
      <c r="C204">
        <f t="shared" si="22"/>
        <v>3870471</v>
      </c>
      <c r="D204" s="9">
        <f t="shared" si="23"/>
        <v>31</v>
      </c>
      <c r="E204" s="12">
        <f t="shared" si="24"/>
        <v>1.1210958904109591E-2</v>
      </c>
      <c r="F204">
        <f t="shared" si="25"/>
        <v>43391</v>
      </c>
      <c r="G204">
        <f t="shared" si="26"/>
        <v>3913862</v>
      </c>
      <c r="H204" s="14"/>
      <c r="I204">
        <f t="shared" si="27"/>
        <v>3913862</v>
      </c>
      <c r="J204" s="11" t="str">
        <f t="shared" si="21"/>
        <v>-</v>
      </c>
    </row>
    <row r="205" spans="1:10">
      <c r="A205" s="8">
        <v>44075</v>
      </c>
      <c r="B205">
        <f>SUMIF(利用履歴!$C$2:$C$48,"="&amp;定額コース支払!A205,利用履歴!$B$2:$B$48)</f>
        <v>0</v>
      </c>
      <c r="C205">
        <f t="shared" si="22"/>
        <v>3913862</v>
      </c>
      <c r="D205" s="9">
        <f t="shared" si="23"/>
        <v>31</v>
      </c>
      <c r="E205" s="12">
        <f t="shared" si="24"/>
        <v>1.1210958904109591E-2</v>
      </c>
      <c r="F205">
        <f t="shared" si="25"/>
        <v>43878</v>
      </c>
      <c r="G205">
        <f t="shared" si="26"/>
        <v>3957740</v>
      </c>
      <c r="H205" s="14"/>
      <c r="I205">
        <f t="shared" si="27"/>
        <v>3957740</v>
      </c>
      <c r="J205" s="11" t="str">
        <f t="shared" si="21"/>
        <v>-</v>
      </c>
    </row>
    <row r="206" spans="1:10">
      <c r="A206" s="8">
        <v>44105</v>
      </c>
      <c r="B206">
        <f>SUMIF(利用履歴!$C$2:$C$48,"="&amp;定額コース支払!A206,利用履歴!$B$2:$B$48)</f>
        <v>0</v>
      </c>
      <c r="C206">
        <f t="shared" si="22"/>
        <v>3957740</v>
      </c>
      <c r="D206" s="9">
        <f t="shared" si="23"/>
        <v>30</v>
      </c>
      <c r="E206" s="12">
        <f t="shared" si="24"/>
        <v>1.084931506849315E-2</v>
      </c>
      <c r="F206">
        <f t="shared" si="25"/>
        <v>42938</v>
      </c>
      <c r="G206">
        <f t="shared" si="26"/>
        <v>4000678</v>
      </c>
      <c r="H206" s="14"/>
      <c r="I206">
        <f t="shared" si="27"/>
        <v>4000678</v>
      </c>
      <c r="J206" s="11" t="str">
        <f t="shared" si="21"/>
        <v>-</v>
      </c>
    </row>
    <row r="207" spans="1:10">
      <c r="A207" s="8">
        <v>44136</v>
      </c>
      <c r="B207">
        <f>SUMIF(利用履歴!$C$2:$C$48,"="&amp;定額コース支払!A207,利用履歴!$B$2:$B$48)</f>
        <v>0</v>
      </c>
      <c r="C207">
        <f t="shared" si="22"/>
        <v>4000678</v>
      </c>
      <c r="D207" s="9">
        <f t="shared" si="23"/>
        <v>31</v>
      </c>
      <c r="E207" s="12">
        <f t="shared" si="24"/>
        <v>1.1210958904109591E-2</v>
      </c>
      <c r="F207">
        <f t="shared" si="25"/>
        <v>44851</v>
      </c>
      <c r="G207">
        <f t="shared" si="26"/>
        <v>4045529</v>
      </c>
      <c r="H207" s="14"/>
      <c r="I207">
        <f t="shared" si="27"/>
        <v>4045529</v>
      </c>
      <c r="J207" s="11" t="str">
        <f t="shared" si="21"/>
        <v>-</v>
      </c>
    </row>
    <row r="208" spans="1:10">
      <c r="A208" s="8">
        <v>44166</v>
      </c>
      <c r="B208">
        <f>SUMIF(利用履歴!$C$2:$C$48,"="&amp;定額コース支払!A208,利用履歴!$B$2:$B$48)</f>
        <v>0</v>
      </c>
      <c r="C208">
        <f t="shared" si="22"/>
        <v>4045529</v>
      </c>
      <c r="D208" s="9">
        <f t="shared" si="23"/>
        <v>30</v>
      </c>
      <c r="E208" s="12">
        <f t="shared" si="24"/>
        <v>1.084931506849315E-2</v>
      </c>
      <c r="F208">
        <f t="shared" si="25"/>
        <v>43891</v>
      </c>
      <c r="G208">
        <f t="shared" si="26"/>
        <v>4089420</v>
      </c>
      <c r="H208" s="14"/>
      <c r="I208">
        <f t="shared" si="27"/>
        <v>4089420</v>
      </c>
      <c r="J208" s="11" t="str">
        <f t="shared" si="21"/>
        <v>-</v>
      </c>
    </row>
    <row r="209" spans="1:10">
      <c r="A209" s="8">
        <v>44197</v>
      </c>
      <c r="B209">
        <f>SUMIF(利用履歴!$C$2:$C$48,"="&amp;定額コース支払!A209,利用履歴!$B$2:$B$48)</f>
        <v>0</v>
      </c>
      <c r="C209">
        <f t="shared" si="22"/>
        <v>4089420</v>
      </c>
      <c r="D209" s="9">
        <f t="shared" si="23"/>
        <v>31</v>
      </c>
      <c r="E209" s="12">
        <f t="shared" si="24"/>
        <v>1.1210958904109591E-2</v>
      </c>
      <c r="F209">
        <f t="shared" si="25"/>
        <v>45846</v>
      </c>
      <c r="G209">
        <f t="shared" si="26"/>
        <v>4135266</v>
      </c>
      <c r="H209" s="14"/>
      <c r="I209">
        <f t="shared" si="27"/>
        <v>4135266</v>
      </c>
      <c r="J209" s="11" t="str">
        <f t="shared" si="21"/>
        <v>-</v>
      </c>
    </row>
    <row r="210" spans="1:10">
      <c r="A210" s="8">
        <v>44228</v>
      </c>
      <c r="B210">
        <f>SUMIF(利用履歴!$C$2:$C$48,"="&amp;定額コース支払!A210,利用履歴!$B$2:$B$48)</f>
        <v>0</v>
      </c>
      <c r="C210">
        <f t="shared" si="22"/>
        <v>4135266</v>
      </c>
      <c r="D210" s="9">
        <f t="shared" si="23"/>
        <v>31</v>
      </c>
      <c r="E210" s="12">
        <f t="shared" si="24"/>
        <v>1.1210958904109591E-2</v>
      </c>
      <c r="F210">
        <f t="shared" si="25"/>
        <v>46360</v>
      </c>
      <c r="G210">
        <f t="shared" si="26"/>
        <v>4181626</v>
      </c>
      <c r="H210" s="14"/>
      <c r="I210">
        <f t="shared" si="27"/>
        <v>4181626</v>
      </c>
      <c r="J210" s="11" t="str">
        <f t="shared" si="21"/>
        <v>-</v>
      </c>
    </row>
    <row r="211" spans="1:10">
      <c r="A211" s="8">
        <v>44256</v>
      </c>
      <c r="B211">
        <f>SUMIF(利用履歴!$C$2:$C$48,"="&amp;定額コース支払!A211,利用履歴!$B$2:$B$48)</f>
        <v>0</v>
      </c>
      <c r="C211">
        <f t="shared" si="22"/>
        <v>4181626</v>
      </c>
      <c r="D211" s="9">
        <f t="shared" si="23"/>
        <v>28</v>
      </c>
      <c r="E211" s="12">
        <f t="shared" si="24"/>
        <v>1.0126027397260274E-2</v>
      </c>
      <c r="F211">
        <f t="shared" si="25"/>
        <v>42343</v>
      </c>
      <c r="G211">
        <f t="shared" si="26"/>
        <v>4223969</v>
      </c>
      <c r="H211" s="14"/>
      <c r="I211">
        <f t="shared" si="27"/>
        <v>4223969</v>
      </c>
      <c r="J211" s="11" t="str">
        <f t="shared" si="21"/>
        <v>-</v>
      </c>
    </row>
    <row r="212" spans="1:10">
      <c r="A212" s="8">
        <v>44287</v>
      </c>
      <c r="B212">
        <f>SUMIF(利用履歴!$C$2:$C$48,"="&amp;定額コース支払!A212,利用履歴!$B$2:$B$48)</f>
        <v>0</v>
      </c>
      <c r="C212">
        <f t="shared" si="22"/>
        <v>4223969</v>
      </c>
      <c r="D212" s="9">
        <f t="shared" si="23"/>
        <v>31</v>
      </c>
      <c r="E212" s="12">
        <f t="shared" si="24"/>
        <v>1.1210958904109591E-2</v>
      </c>
      <c r="F212">
        <f t="shared" si="25"/>
        <v>47354</v>
      </c>
      <c r="G212">
        <f t="shared" si="26"/>
        <v>4271323</v>
      </c>
      <c r="H212" s="14"/>
      <c r="I212">
        <f t="shared" si="27"/>
        <v>4271323</v>
      </c>
      <c r="J212" s="11" t="str">
        <f t="shared" si="21"/>
        <v>-</v>
      </c>
    </row>
    <row r="213" spans="1:10">
      <c r="A213" s="8">
        <v>44317</v>
      </c>
      <c r="B213">
        <f>SUMIF(利用履歴!$C$2:$C$48,"="&amp;定額コース支払!A213,利用履歴!$B$2:$B$48)</f>
        <v>0</v>
      </c>
      <c r="C213">
        <f t="shared" si="22"/>
        <v>4271323</v>
      </c>
      <c r="D213" s="9">
        <f t="shared" si="23"/>
        <v>30</v>
      </c>
      <c r="E213" s="12">
        <f t="shared" si="24"/>
        <v>1.084931506849315E-2</v>
      </c>
      <c r="F213">
        <f t="shared" si="25"/>
        <v>46340</v>
      </c>
      <c r="G213">
        <f t="shared" si="26"/>
        <v>4317663</v>
      </c>
      <c r="H213" s="14"/>
      <c r="I213">
        <f t="shared" si="27"/>
        <v>4317663</v>
      </c>
      <c r="J213" s="11" t="str">
        <f t="shared" si="21"/>
        <v>-</v>
      </c>
    </row>
    <row r="214" spans="1:10">
      <c r="A214" s="8">
        <v>44348</v>
      </c>
      <c r="B214">
        <f>SUMIF(利用履歴!$C$2:$C$48,"="&amp;定額コース支払!A214,利用履歴!$B$2:$B$48)</f>
        <v>0</v>
      </c>
      <c r="C214">
        <f t="shared" si="22"/>
        <v>4317663</v>
      </c>
      <c r="D214" s="9">
        <f t="shared" si="23"/>
        <v>31</v>
      </c>
      <c r="E214" s="12">
        <f t="shared" si="24"/>
        <v>1.1210958904109591E-2</v>
      </c>
      <c r="F214">
        <f t="shared" si="25"/>
        <v>48405</v>
      </c>
      <c r="G214">
        <f t="shared" si="26"/>
        <v>4366068</v>
      </c>
      <c r="H214" s="14"/>
      <c r="I214">
        <f t="shared" si="27"/>
        <v>4366068</v>
      </c>
      <c r="J214" s="11" t="str">
        <f t="shared" si="21"/>
        <v>-</v>
      </c>
    </row>
    <row r="215" spans="1:10">
      <c r="A215" s="8">
        <v>44378</v>
      </c>
      <c r="B215">
        <f>SUMIF(利用履歴!$C$2:$C$48,"="&amp;定額コース支払!A215,利用履歴!$B$2:$B$48)</f>
        <v>0</v>
      </c>
      <c r="C215">
        <f t="shared" si="22"/>
        <v>4366068</v>
      </c>
      <c r="D215" s="9">
        <f t="shared" si="23"/>
        <v>30</v>
      </c>
      <c r="E215" s="12">
        <f t="shared" si="24"/>
        <v>1.084931506849315E-2</v>
      </c>
      <c r="F215">
        <f t="shared" si="25"/>
        <v>47368</v>
      </c>
      <c r="G215">
        <f t="shared" si="26"/>
        <v>4413436</v>
      </c>
      <c r="H215" s="14"/>
      <c r="I215">
        <f t="shared" si="27"/>
        <v>4413436</v>
      </c>
      <c r="J215" s="11" t="str">
        <f t="shared" si="21"/>
        <v>-</v>
      </c>
    </row>
    <row r="216" spans="1:10">
      <c r="A216" s="8">
        <v>44409</v>
      </c>
      <c r="B216">
        <f>SUMIF(利用履歴!$C$2:$C$48,"="&amp;定額コース支払!A216,利用履歴!$B$2:$B$48)</f>
        <v>0</v>
      </c>
      <c r="C216">
        <f t="shared" si="22"/>
        <v>4413436</v>
      </c>
      <c r="D216" s="9">
        <f t="shared" si="23"/>
        <v>31</v>
      </c>
      <c r="E216" s="12">
        <f t="shared" si="24"/>
        <v>1.1210958904109591E-2</v>
      </c>
      <c r="F216">
        <f t="shared" si="25"/>
        <v>49478</v>
      </c>
      <c r="G216">
        <f t="shared" si="26"/>
        <v>4462914</v>
      </c>
      <c r="H216" s="14"/>
      <c r="I216">
        <f t="shared" si="27"/>
        <v>4462914</v>
      </c>
      <c r="J216" s="11" t="str">
        <f t="shared" si="21"/>
        <v>-</v>
      </c>
    </row>
    <row r="217" spans="1:10">
      <c r="A217" s="8">
        <v>44440</v>
      </c>
      <c r="B217">
        <f>SUMIF(利用履歴!$C$2:$C$48,"="&amp;定額コース支払!A217,利用履歴!$B$2:$B$48)</f>
        <v>0</v>
      </c>
      <c r="C217">
        <f t="shared" si="22"/>
        <v>4462914</v>
      </c>
      <c r="D217" s="9">
        <f t="shared" si="23"/>
        <v>31</v>
      </c>
      <c r="E217" s="12">
        <f t="shared" si="24"/>
        <v>1.1210958904109591E-2</v>
      </c>
      <c r="F217">
        <f t="shared" si="25"/>
        <v>50033</v>
      </c>
      <c r="G217">
        <f t="shared" si="26"/>
        <v>4512947</v>
      </c>
      <c r="H217" s="14"/>
      <c r="I217">
        <f t="shared" si="27"/>
        <v>4512947</v>
      </c>
      <c r="J217" s="11" t="str">
        <f t="shared" si="21"/>
        <v>-</v>
      </c>
    </row>
    <row r="218" spans="1:10">
      <c r="A218" s="8">
        <v>44470</v>
      </c>
      <c r="B218">
        <f>SUMIF(利用履歴!$C$2:$C$48,"="&amp;定額コース支払!A218,利用履歴!$B$2:$B$48)</f>
        <v>0</v>
      </c>
      <c r="C218">
        <f t="shared" si="22"/>
        <v>4512947</v>
      </c>
      <c r="D218" s="9">
        <f t="shared" si="23"/>
        <v>30</v>
      </c>
      <c r="E218" s="12">
        <f t="shared" si="24"/>
        <v>1.084931506849315E-2</v>
      </c>
      <c r="F218">
        <f t="shared" si="25"/>
        <v>48962</v>
      </c>
      <c r="G218">
        <f t="shared" si="26"/>
        <v>4561909</v>
      </c>
      <c r="H218" s="14"/>
      <c r="I218">
        <f t="shared" si="27"/>
        <v>4561909</v>
      </c>
      <c r="J218" s="11" t="str">
        <f t="shared" si="21"/>
        <v>-</v>
      </c>
    </row>
    <row r="219" spans="1:10">
      <c r="A219" s="8">
        <v>44501</v>
      </c>
      <c r="B219">
        <f>SUMIF(利用履歴!$C$2:$C$48,"="&amp;定額コース支払!A219,利用履歴!$B$2:$B$48)</f>
        <v>0</v>
      </c>
      <c r="C219">
        <f t="shared" si="22"/>
        <v>4561909</v>
      </c>
      <c r="D219" s="9">
        <f t="shared" si="23"/>
        <v>31</v>
      </c>
      <c r="E219" s="12">
        <f t="shared" si="24"/>
        <v>1.1210958904109591E-2</v>
      </c>
      <c r="F219">
        <f t="shared" si="25"/>
        <v>51143</v>
      </c>
      <c r="G219">
        <f t="shared" si="26"/>
        <v>4613052</v>
      </c>
      <c r="H219" s="14"/>
      <c r="I219">
        <f t="shared" si="27"/>
        <v>4613052</v>
      </c>
      <c r="J219" s="11" t="str">
        <f t="shared" si="21"/>
        <v>-</v>
      </c>
    </row>
    <row r="220" spans="1:10">
      <c r="A220" s="8">
        <v>44531</v>
      </c>
      <c r="B220">
        <f>SUMIF(利用履歴!$C$2:$C$48,"="&amp;定額コース支払!A220,利用履歴!$B$2:$B$48)</f>
        <v>0</v>
      </c>
      <c r="C220">
        <f t="shared" si="22"/>
        <v>4613052</v>
      </c>
      <c r="D220" s="9">
        <f t="shared" si="23"/>
        <v>30</v>
      </c>
      <c r="E220" s="12">
        <f t="shared" si="24"/>
        <v>1.084931506849315E-2</v>
      </c>
      <c r="F220">
        <f t="shared" si="25"/>
        <v>50048</v>
      </c>
      <c r="G220">
        <f t="shared" si="26"/>
        <v>4663100</v>
      </c>
      <c r="H220" s="14"/>
      <c r="I220">
        <f t="shared" si="27"/>
        <v>4663100</v>
      </c>
      <c r="J220" s="11" t="str">
        <f t="shared" si="21"/>
        <v>-</v>
      </c>
    </row>
    <row r="221" spans="1:10">
      <c r="A221" s="8">
        <v>44562</v>
      </c>
      <c r="B221">
        <f>SUMIF(利用履歴!$C$2:$C$48,"="&amp;定額コース支払!A221,利用履歴!$B$2:$B$48)</f>
        <v>0</v>
      </c>
      <c r="C221">
        <f t="shared" si="22"/>
        <v>4663100</v>
      </c>
      <c r="D221" s="9">
        <f t="shared" si="23"/>
        <v>31</v>
      </c>
      <c r="E221" s="12">
        <f t="shared" si="24"/>
        <v>1.1210958904109591E-2</v>
      </c>
      <c r="F221">
        <f t="shared" si="25"/>
        <v>52277</v>
      </c>
      <c r="G221">
        <f t="shared" si="26"/>
        <v>4715377</v>
      </c>
      <c r="H221" s="14"/>
      <c r="I221">
        <f t="shared" si="27"/>
        <v>4715377</v>
      </c>
      <c r="J221" s="11" t="str">
        <f t="shared" si="21"/>
        <v>-</v>
      </c>
    </row>
    <row r="222" spans="1:10">
      <c r="A222" s="8">
        <v>44593</v>
      </c>
      <c r="B222">
        <f>SUMIF(利用履歴!$C$2:$C$48,"="&amp;定額コース支払!A222,利用履歴!$B$2:$B$48)</f>
        <v>0</v>
      </c>
      <c r="C222">
        <f t="shared" si="22"/>
        <v>4715377</v>
      </c>
      <c r="D222" s="9">
        <f t="shared" si="23"/>
        <v>31</v>
      </c>
      <c r="E222" s="12">
        <f t="shared" si="24"/>
        <v>1.1210958904109591E-2</v>
      </c>
      <c r="F222">
        <f t="shared" si="25"/>
        <v>52863</v>
      </c>
      <c r="G222">
        <f t="shared" si="26"/>
        <v>4768240</v>
      </c>
      <c r="H222" s="14"/>
      <c r="I222">
        <f t="shared" si="27"/>
        <v>4768240</v>
      </c>
      <c r="J222" s="11" t="str">
        <f t="shared" si="21"/>
        <v>-</v>
      </c>
    </row>
    <row r="223" spans="1:10">
      <c r="A223" s="8">
        <v>44621</v>
      </c>
      <c r="B223">
        <f>SUMIF(利用履歴!$C$2:$C$48,"="&amp;定額コース支払!A223,利用履歴!$B$2:$B$48)</f>
        <v>0</v>
      </c>
      <c r="C223">
        <f t="shared" si="22"/>
        <v>4768240</v>
      </c>
      <c r="D223" s="9">
        <f t="shared" si="23"/>
        <v>28</v>
      </c>
      <c r="E223" s="12">
        <f t="shared" si="24"/>
        <v>1.0126027397260274E-2</v>
      </c>
      <c r="F223">
        <f t="shared" si="25"/>
        <v>48283</v>
      </c>
      <c r="G223">
        <f t="shared" si="26"/>
        <v>4816523</v>
      </c>
      <c r="H223" s="14"/>
      <c r="I223">
        <f t="shared" si="27"/>
        <v>4816523</v>
      </c>
      <c r="J223" s="11" t="str">
        <f t="shared" si="21"/>
        <v>-</v>
      </c>
    </row>
    <row r="224" spans="1:10">
      <c r="A224" s="8">
        <v>44652</v>
      </c>
      <c r="B224">
        <f>SUMIF(利用履歴!$C$2:$C$48,"="&amp;定額コース支払!A224,利用履歴!$B$2:$B$48)</f>
        <v>0</v>
      </c>
      <c r="C224">
        <f t="shared" si="22"/>
        <v>4816523</v>
      </c>
      <c r="D224" s="9">
        <f t="shared" si="23"/>
        <v>31</v>
      </c>
      <c r="E224" s="12">
        <f t="shared" si="24"/>
        <v>1.1210958904109591E-2</v>
      </c>
      <c r="F224">
        <f t="shared" si="25"/>
        <v>53997</v>
      </c>
      <c r="G224">
        <f t="shared" si="26"/>
        <v>4870520</v>
      </c>
      <c r="H224" s="14"/>
      <c r="I224">
        <f t="shared" si="27"/>
        <v>4870520</v>
      </c>
      <c r="J224" s="11" t="str">
        <f t="shared" si="21"/>
        <v>-</v>
      </c>
    </row>
    <row r="225" spans="1:10">
      <c r="A225" s="8">
        <v>44682</v>
      </c>
      <c r="B225">
        <f>SUMIF(利用履歴!$C$2:$C$48,"="&amp;定額コース支払!A225,利用履歴!$B$2:$B$48)</f>
        <v>0</v>
      </c>
      <c r="C225">
        <f t="shared" si="22"/>
        <v>4870520</v>
      </c>
      <c r="D225" s="9">
        <f t="shared" si="23"/>
        <v>30</v>
      </c>
      <c r="E225" s="12">
        <f t="shared" si="24"/>
        <v>1.084931506849315E-2</v>
      </c>
      <c r="F225">
        <f t="shared" si="25"/>
        <v>52841</v>
      </c>
      <c r="G225">
        <f t="shared" si="26"/>
        <v>4923361</v>
      </c>
      <c r="H225" s="14"/>
      <c r="I225">
        <f t="shared" si="27"/>
        <v>4923361</v>
      </c>
      <c r="J225" s="11" t="str">
        <f t="shared" si="21"/>
        <v>-</v>
      </c>
    </row>
    <row r="226" spans="1:10">
      <c r="A226" s="8">
        <v>44713</v>
      </c>
      <c r="B226">
        <f>SUMIF(利用履歴!$C$2:$C$48,"="&amp;定額コース支払!A226,利用履歴!$B$2:$B$48)</f>
        <v>0</v>
      </c>
      <c r="C226">
        <f t="shared" si="22"/>
        <v>4923361</v>
      </c>
      <c r="D226" s="9">
        <f t="shared" si="23"/>
        <v>31</v>
      </c>
      <c r="E226" s="12">
        <f t="shared" si="24"/>
        <v>1.1210958904109591E-2</v>
      </c>
      <c r="F226">
        <f t="shared" si="25"/>
        <v>55195</v>
      </c>
      <c r="G226">
        <f t="shared" si="26"/>
        <v>4978556</v>
      </c>
      <c r="H226" s="14"/>
      <c r="I226">
        <f t="shared" si="27"/>
        <v>4978556</v>
      </c>
      <c r="J226" s="11" t="str">
        <f t="shared" si="21"/>
        <v>-</v>
      </c>
    </row>
    <row r="227" spans="1:10">
      <c r="A227" s="8">
        <v>44743</v>
      </c>
      <c r="B227">
        <f>SUMIF(利用履歴!$C$2:$C$48,"="&amp;定額コース支払!A227,利用履歴!$B$2:$B$48)</f>
        <v>0</v>
      </c>
      <c r="C227">
        <f t="shared" si="22"/>
        <v>4978556</v>
      </c>
      <c r="D227" s="9">
        <f t="shared" si="23"/>
        <v>30</v>
      </c>
      <c r="E227" s="12">
        <f t="shared" si="24"/>
        <v>1.084931506849315E-2</v>
      </c>
      <c r="F227">
        <f t="shared" si="25"/>
        <v>54013</v>
      </c>
      <c r="G227">
        <f t="shared" si="26"/>
        <v>5032569</v>
      </c>
      <c r="H227" s="14"/>
      <c r="I227">
        <f t="shared" si="27"/>
        <v>5032569</v>
      </c>
      <c r="J227" s="11" t="str">
        <f t="shared" si="21"/>
        <v>-</v>
      </c>
    </row>
    <row r="228" spans="1:10">
      <c r="A228" s="8">
        <v>44774</v>
      </c>
      <c r="B228">
        <f>SUMIF(利用履歴!$C$2:$C$48,"="&amp;定額コース支払!A228,利用履歴!$B$2:$B$48)</f>
        <v>0</v>
      </c>
      <c r="C228">
        <f t="shared" si="22"/>
        <v>5032569</v>
      </c>
      <c r="D228" s="9">
        <f t="shared" si="23"/>
        <v>31</v>
      </c>
      <c r="E228" s="12">
        <f t="shared" si="24"/>
        <v>1.1210958904109591E-2</v>
      </c>
      <c r="F228">
        <f t="shared" si="25"/>
        <v>56419</v>
      </c>
      <c r="G228">
        <f t="shared" si="26"/>
        <v>5088988</v>
      </c>
      <c r="H228" s="14"/>
      <c r="I228">
        <f t="shared" si="27"/>
        <v>5088988</v>
      </c>
      <c r="J228" s="11" t="str">
        <f t="shared" si="21"/>
        <v>-</v>
      </c>
    </row>
    <row r="229" spans="1:10">
      <c r="A229" s="8">
        <v>44805</v>
      </c>
      <c r="B229">
        <f>SUMIF(利用履歴!$C$2:$C$48,"="&amp;定額コース支払!A229,利用履歴!$B$2:$B$48)</f>
        <v>0</v>
      </c>
      <c r="C229">
        <f t="shared" si="22"/>
        <v>5088988</v>
      </c>
      <c r="D229" s="9">
        <f t="shared" si="23"/>
        <v>31</v>
      </c>
      <c r="E229" s="12">
        <f t="shared" si="24"/>
        <v>1.1210958904109591E-2</v>
      </c>
      <c r="F229">
        <f t="shared" si="25"/>
        <v>57052</v>
      </c>
      <c r="G229">
        <f t="shared" si="26"/>
        <v>5146040</v>
      </c>
      <c r="H229" s="14"/>
      <c r="I229">
        <f t="shared" si="27"/>
        <v>5146040</v>
      </c>
      <c r="J229" s="11" t="str">
        <f t="shared" si="21"/>
        <v>-</v>
      </c>
    </row>
    <row r="230" spans="1:10">
      <c r="A230" s="8">
        <v>44835</v>
      </c>
      <c r="B230">
        <f>SUMIF(利用履歴!$C$2:$C$48,"="&amp;定額コース支払!A230,利用履歴!$B$2:$B$48)</f>
        <v>0</v>
      </c>
      <c r="C230">
        <f t="shared" si="22"/>
        <v>5146040</v>
      </c>
      <c r="D230" s="9">
        <f t="shared" si="23"/>
        <v>30</v>
      </c>
      <c r="E230" s="12">
        <f t="shared" si="24"/>
        <v>1.084931506849315E-2</v>
      </c>
      <c r="F230">
        <f t="shared" si="25"/>
        <v>55831</v>
      </c>
      <c r="G230">
        <f t="shared" si="26"/>
        <v>5201871</v>
      </c>
      <c r="H230" s="14"/>
      <c r="I230">
        <f t="shared" si="27"/>
        <v>5201871</v>
      </c>
      <c r="J230" s="11" t="str">
        <f t="shared" si="21"/>
        <v>-</v>
      </c>
    </row>
    <row r="231" spans="1:10">
      <c r="A231" s="8">
        <v>44866</v>
      </c>
      <c r="B231">
        <f>SUMIF(利用履歴!$C$2:$C$48,"="&amp;定額コース支払!A231,利用履歴!$B$2:$B$48)</f>
        <v>0</v>
      </c>
      <c r="C231">
        <f t="shared" si="22"/>
        <v>5201871</v>
      </c>
      <c r="D231" s="9">
        <f t="shared" si="23"/>
        <v>31</v>
      </c>
      <c r="E231" s="12">
        <f t="shared" si="24"/>
        <v>1.1210958904109591E-2</v>
      </c>
      <c r="F231">
        <f t="shared" si="25"/>
        <v>58317</v>
      </c>
      <c r="G231">
        <f t="shared" si="26"/>
        <v>5260188</v>
      </c>
      <c r="H231" s="14"/>
      <c r="I231">
        <f t="shared" si="27"/>
        <v>5260188</v>
      </c>
      <c r="J231" s="11" t="str">
        <f t="shared" si="21"/>
        <v>-</v>
      </c>
    </row>
    <row r="232" spans="1:10">
      <c r="A232" s="8">
        <v>44896</v>
      </c>
      <c r="B232">
        <f>SUMIF(利用履歴!$C$2:$C$48,"="&amp;定額コース支払!A232,利用履歴!$B$2:$B$48)</f>
        <v>0</v>
      </c>
      <c r="C232">
        <f t="shared" si="22"/>
        <v>5260188</v>
      </c>
      <c r="D232" s="9">
        <f t="shared" si="23"/>
        <v>30</v>
      </c>
      <c r="E232" s="12">
        <f t="shared" si="24"/>
        <v>1.084931506849315E-2</v>
      </c>
      <c r="F232">
        <f t="shared" si="25"/>
        <v>57069</v>
      </c>
      <c r="G232">
        <f t="shared" si="26"/>
        <v>5317257</v>
      </c>
      <c r="H232" s="14"/>
      <c r="I232">
        <f t="shared" si="27"/>
        <v>5317257</v>
      </c>
      <c r="J232" s="11" t="str">
        <f t="shared" si="21"/>
        <v>-</v>
      </c>
    </row>
    <row r="233" spans="1:10">
      <c r="A233" s="8">
        <v>44927</v>
      </c>
      <c r="B233">
        <f>SUMIF(利用履歴!$C$2:$C$48,"="&amp;定額コース支払!A233,利用履歴!$B$2:$B$48)</f>
        <v>0</v>
      </c>
      <c r="C233">
        <f t="shared" si="22"/>
        <v>5317257</v>
      </c>
      <c r="D233" s="9">
        <f t="shared" si="23"/>
        <v>31</v>
      </c>
      <c r="E233" s="12">
        <f t="shared" si="24"/>
        <v>1.1210958904109591E-2</v>
      </c>
      <c r="F233">
        <f t="shared" si="25"/>
        <v>59611</v>
      </c>
      <c r="G233">
        <f t="shared" si="26"/>
        <v>5376868</v>
      </c>
      <c r="H233" s="14"/>
      <c r="I233">
        <f t="shared" si="27"/>
        <v>5376868</v>
      </c>
      <c r="J233" s="11" t="str">
        <f t="shared" si="21"/>
        <v>-</v>
      </c>
    </row>
    <row r="234" spans="1:10">
      <c r="A234" s="8">
        <v>44958</v>
      </c>
      <c r="B234">
        <f>SUMIF(利用履歴!$C$2:$C$48,"="&amp;定額コース支払!A234,利用履歴!$B$2:$B$48)</f>
        <v>0</v>
      </c>
      <c r="C234">
        <f t="shared" si="22"/>
        <v>5376868</v>
      </c>
      <c r="D234" s="9">
        <f t="shared" si="23"/>
        <v>31</v>
      </c>
      <c r="E234" s="12">
        <f t="shared" si="24"/>
        <v>1.1210958904109591E-2</v>
      </c>
      <c r="F234">
        <f t="shared" si="25"/>
        <v>60279</v>
      </c>
      <c r="G234">
        <f t="shared" si="26"/>
        <v>5437147</v>
      </c>
      <c r="H234" s="14"/>
      <c r="I234">
        <f t="shared" si="27"/>
        <v>5437147</v>
      </c>
      <c r="J234" s="11" t="str">
        <f t="shared" si="21"/>
        <v>-</v>
      </c>
    </row>
    <row r="235" spans="1:10">
      <c r="A235" s="8">
        <v>44986</v>
      </c>
      <c r="B235">
        <f>SUMIF(利用履歴!$C$2:$C$48,"="&amp;定額コース支払!A235,利用履歴!$B$2:$B$48)</f>
        <v>0</v>
      </c>
      <c r="C235">
        <f t="shared" si="22"/>
        <v>5437147</v>
      </c>
      <c r="D235" s="9">
        <f t="shared" si="23"/>
        <v>28</v>
      </c>
      <c r="E235" s="12">
        <f t="shared" si="24"/>
        <v>1.0126027397260274E-2</v>
      </c>
      <c r="F235">
        <f t="shared" si="25"/>
        <v>55056</v>
      </c>
      <c r="G235">
        <f t="shared" si="26"/>
        <v>5492203</v>
      </c>
      <c r="H235" s="14"/>
      <c r="I235">
        <f t="shared" si="27"/>
        <v>5492203</v>
      </c>
      <c r="J235" s="11" t="str">
        <f t="shared" si="21"/>
        <v>-</v>
      </c>
    </row>
    <row r="236" spans="1:10">
      <c r="A236" s="8">
        <v>45017</v>
      </c>
      <c r="B236">
        <f>SUMIF(利用履歴!$C$2:$C$48,"="&amp;定額コース支払!A236,利用履歴!$B$2:$B$48)</f>
        <v>0</v>
      </c>
      <c r="C236">
        <f t="shared" si="22"/>
        <v>5492203</v>
      </c>
      <c r="D236" s="9">
        <f t="shared" si="23"/>
        <v>31</v>
      </c>
      <c r="E236" s="12">
        <f t="shared" si="24"/>
        <v>1.1210958904109591E-2</v>
      </c>
      <c r="F236">
        <f t="shared" si="25"/>
        <v>61572</v>
      </c>
      <c r="G236">
        <f t="shared" si="26"/>
        <v>5553775</v>
      </c>
      <c r="H236" s="14"/>
      <c r="I236">
        <f t="shared" si="27"/>
        <v>5553775</v>
      </c>
      <c r="J236" s="11" t="str">
        <f t="shared" si="21"/>
        <v>-</v>
      </c>
    </row>
    <row r="237" spans="1:10">
      <c r="A237" s="8">
        <v>45047</v>
      </c>
      <c r="B237">
        <f>SUMIF(利用履歴!$C$2:$C$48,"="&amp;定額コース支払!A237,利用履歴!$B$2:$B$48)</f>
        <v>0</v>
      </c>
      <c r="C237">
        <f t="shared" si="22"/>
        <v>5553775</v>
      </c>
      <c r="D237" s="9">
        <f t="shared" si="23"/>
        <v>30</v>
      </c>
      <c r="E237" s="12">
        <f t="shared" si="24"/>
        <v>1.084931506849315E-2</v>
      </c>
      <c r="F237">
        <f t="shared" si="25"/>
        <v>60254</v>
      </c>
      <c r="G237">
        <f t="shared" si="26"/>
        <v>5614029</v>
      </c>
      <c r="H237" s="14"/>
      <c r="I237">
        <f t="shared" si="27"/>
        <v>5614029</v>
      </c>
      <c r="J237" s="11" t="str">
        <f t="shared" si="21"/>
        <v>-</v>
      </c>
    </row>
    <row r="238" spans="1:10">
      <c r="A238" s="8">
        <v>45078</v>
      </c>
      <c r="B238">
        <f>SUMIF(利用履歴!$C$2:$C$48,"="&amp;定額コース支払!A238,利用履歴!$B$2:$B$48)</f>
        <v>0</v>
      </c>
      <c r="C238">
        <f t="shared" si="22"/>
        <v>5614029</v>
      </c>
      <c r="D238" s="9">
        <f t="shared" si="23"/>
        <v>31</v>
      </c>
      <c r="E238" s="12">
        <f t="shared" si="24"/>
        <v>1.1210958904109591E-2</v>
      </c>
      <c r="F238">
        <f t="shared" si="25"/>
        <v>62938</v>
      </c>
      <c r="G238">
        <f t="shared" si="26"/>
        <v>5676967</v>
      </c>
      <c r="H238" s="14"/>
      <c r="I238">
        <f t="shared" si="27"/>
        <v>5676967</v>
      </c>
      <c r="J238" s="11" t="str">
        <f t="shared" si="21"/>
        <v>-</v>
      </c>
    </row>
    <row r="239" spans="1:10">
      <c r="A239" s="8">
        <v>45108</v>
      </c>
      <c r="B239">
        <f>SUMIF(利用履歴!$C$2:$C$48,"="&amp;定額コース支払!A239,利用履歴!$B$2:$B$48)</f>
        <v>0</v>
      </c>
      <c r="C239">
        <f t="shared" si="22"/>
        <v>5676967</v>
      </c>
      <c r="D239" s="9">
        <f t="shared" si="23"/>
        <v>30</v>
      </c>
      <c r="E239" s="12">
        <f t="shared" si="24"/>
        <v>1.084931506849315E-2</v>
      </c>
      <c r="F239">
        <f t="shared" si="25"/>
        <v>61591</v>
      </c>
      <c r="G239">
        <f t="shared" si="26"/>
        <v>5738558</v>
      </c>
      <c r="H239" s="14"/>
      <c r="I239">
        <f t="shared" si="27"/>
        <v>5738558</v>
      </c>
      <c r="J239" s="11" t="str">
        <f t="shared" si="21"/>
        <v>-</v>
      </c>
    </row>
    <row r="240" spans="1:10">
      <c r="A240" s="8">
        <v>45139</v>
      </c>
      <c r="B240">
        <f>SUMIF(利用履歴!$C$2:$C$48,"="&amp;定額コース支払!A240,利用履歴!$B$2:$B$48)</f>
        <v>0</v>
      </c>
      <c r="C240">
        <f t="shared" si="22"/>
        <v>5738558</v>
      </c>
      <c r="D240" s="9">
        <f t="shared" si="23"/>
        <v>31</v>
      </c>
      <c r="E240" s="12">
        <f t="shared" si="24"/>
        <v>1.1210958904109591E-2</v>
      </c>
      <c r="F240">
        <f t="shared" si="25"/>
        <v>64334</v>
      </c>
      <c r="G240">
        <f t="shared" si="26"/>
        <v>5802892</v>
      </c>
      <c r="H240" s="14"/>
      <c r="I240">
        <f t="shared" si="27"/>
        <v>5802892</v>
      </c>
      <c r="J240" s="11" t="str">
        <f t="shared" si="21"/>
        <v>-</v>
      </c>
    </row>
    <row r="241" spans="1:10">
      <c r="A241" s="8">
        <v>45170</v>
      </c>
      <c r="B241">
        <f>SUMIF(利用履歴!$C$2:$C$48,"="&amp;定額コース支払!A241,利用履歴!$B$2:$B$48)</f>
        <v>0</v>
      </c>
      <c r="C241">
        <f t="shared" si="22"/>
        <v>5802892</v>
      </c>
      <c r="D241" s="9">
        <f t="shared" si="23"/>
        <v>31</v>
      </c>
      <c r="E241" s="12">
        <f t="shared" si="24"/>
        <v>1.1210958904109591E-2</v>
      </c>
      <c r="F241">
        <f t="shared" si="25"/>
        <v>65055</v>
      </c>
      <c r="G241">
        <f t="shared" si="26"/>
        <v>5867947</v>
      </c>
      <c r="H241" s="14"/>
      <c r="I241">
        <f t="shared" si="27"/>
        <v>5867947</v>
      </c>
      <c r="J241" s="11" t="str">
        <f t="shared" si="21"/>
        <v>-</v>
      </c>
    </row>
    <row r="242" spans="1:10">
      <c r="A242" s="8">
        <v>45200</v>
      </c>
      <c r="B242">
        <f>SUMIF(利用履歴!$C$2:$C$48,"="&amp;定額コース支払!A242,利用履歴!$B$2:$B$48)</f>
        <v>0</v>
      </c>
      <c r="C242">
        <f t="shared" si="22"/>
        <v>5867947</v>
      </c>
      <c r="D242" s="9">
        <f t="shared" si="23"/>
        <v>30</v>
      </c>
      <c r="E242" s="12">
        <f t="shared" si="24"/>
        <v>1.084931506849315E-2</v>
      </c>
      <c r="F242">
        <f t="shared" si="25"/>
        <v>63663</v>
      </c>
      <c r="G242">
        <f t="shared" si="26"/>
        <v>5931610</v>
      </c>
      <c r="H242" s="14"/>
      <c r="I242">
        <f t="shared" si="27"/>
        <v>5931610</v>
      </c>
      <c r="J242" s="11" t="str">
        <f t="shared" si="21"/>
        <v>-</v>
      </c>
    </row>
    <row r="243" spans="1:10">
      <c r="A243" s="8">
        <v>45231</v>
      </c>
      <c r="B243">
        <f>SUMIF(利用履歴!$C$2:$C$48,"="&amp;定額コース支払!A243,利用履歴!$B$2:$B$48)</f>
        <v>0</v>
      </c>
      <c r="C243">
        <f t="shared" si="22"/>
        <v>5931610</v>
      </c>
      <c r="D243" s="9">
        <f t="shared" si="23"/>
        <v>31</v>
      </c>
      <c r="E243" s="12">
        <f t="shared" si="24"/>
        <v>1.1210958904109591E-2</v>
      </c>
      <c r="F243">
        <f t="shared" si="25"/>
        <v>66499</v>
      </c>
      <c r="G243">
        <f t="shared" si="26"/>
        <v>5998109</v>
      </c>
      <c r="H243" s="14"/>
      <c r="I243">
        <f t="shared" si="27"/>
        <v>5998109</v>
      </c>
      <c r="J243" s="11" t="str">
        <f t="shared" si="21"/>
        <v>-</v>
      </c>
    </row>
    <row r="244" spans="1:10">
      <c r="A244" s="8">
        <v>45261</v>
      </c>
      <c r="B244">
        <f>SUMIF(利用履歴!$C$2:$C$48,"="&amp;定額コース支払!A244,利用履歴!$B$2:$B$48)</f>
        <v>0</v>
      </c>
      <c r="C244">
        <f t="shared" si="22"/>
        <v>5998109</v>
      </c>
      <c r="D244" s="9">
        <f t="shared" si="23"/>
        <v>30</v>
      </c>
      <c r="E244" s="12">
        <f t="shared" si="24"/>
        <v>1.084931506849315E-2</v>
      </c>
      <c r="F244">
        <f t="shared" si="25"/>
        <v>65075</v>
      </c>
      <c r="G244">
        <f t="shared" si="26"/>
        <v>6063184</v>
      </c>
      <c r="H244" s="14"/>
      <c r="I244">
        <f t="shared" si="27"/>
        <v>6063184</v>
      </c>
      <c r="J244" s="11" t="str">
        <f t="shared" si="21"/>
        <v>-</v>
      </c>
    </row>
    <row r="245" spans="1:10">
      <c r="A245" s="8">
        <v>45292</v>
      </c>
      <c r="B245">
        <f>SUMIF(利用履歴!$C$2:$C$48,"="&amp;定額コース支払!A245,利用履歴!$B$2:$B$48)</f>
        <v>0</v>
      </c>
      <c r="C245">
        <f t="shared" si="22"/>
        <v>6063184</v>
      </c>
      <c r="D245" s="9">
        <f t="shared" si="23"/>
        <v>31</v>
      </c>
      <c r="E245" s="12">
        <f t="shared" si="24"/>
        <v>1.1210958904109591E-2</v>
      </c>
      <c r="F245">
        <f t="shared" si="25"/>
        <v>67974</v>
      </c>
      <c r="G245">
        <f t="shared" si="26"/>
        <v>6131158</v>
      </c>
      <c r="H245" s="14"/>
      <c r="I245">
        <f t="shared" si="27"/>
        <v>6131158</v>
      </c>
      <c r="J245" s="11" t="str">
        <f t="shared" si="21"/>
        <v>-</v>
      </c>
    </row>
    <row r="246" spans="1:10">
      <c r="A246" s="8">
        <v>45323</v>
      </c>
      <c r="B246">
        <f>SUMIF(利用履歴!$C$2:$C$48,"="&amp;定額コース支払!A246,利用履歴!$B$2:$B$48)</f>
        <v>0</v>
      </c>
      <c r="C246">
        <f t="shared" si="22"/>
        <v>6131158</v>
      </c>
      <c r="D246" s="9">
        <f t="shared" si="23"/>
        <v>31</v>
      </c>
      <c r="E246" s="12">
        <f t="shared" si="24"/>
        <v>1.1210958904109591E-2</v>
      </c>
      <c r="F246">
        <f t="shared" si="25"/>
        <v>68736</v>
      </c>
      <c r="G246">
        <f t="shared" si="26"/>
        <v>6199894</v>
      </c>
      <c r="H246" s="14"/>
      <c r="I246">
        <f t="shared" si="27"/>
        <v>6199894</v>
      </c>
      <c r="J246" s="11" t="str">
        <f t="shared" si="21"/>
        <v>-</v>
      </c>
    </row>
    <row r="247" spans="1:10">
      <c r="A247" s="8">
        <v>45352</v>
      </c>
      <c r="B247">
        <f>SUMIF(利用履歴!$C$2:$C$48,"="&amp;定額コース支払!A247,利用履歴!$B$2:$B$48)</f>
        <v>0</v>
      </c>
      <c r="C247">
        <f t="shared" si="22"/>
        <v>6199894</v>
      </c>
      <c r="D247" s="9">
        <f t="shared" si="23"/>
        <v>29</v>
      </c>
      <c r="E247" s="12">
        <f t="shared" si="24"/>
        <v>1.0487671232876713E-2</v>
      </c>
      <c r="F247">
        <f t="shared" si="25"/>
        <v>65022</v>
      </c>
      <c r="G247">
        <f t="shared" si="26"/>
        <v>6264916</v>
      </c>
      <c r="H247" s="14"/>
      <c r="I247">
        <f t="shared" si="27"/>
        <v>6264916</v>
      </c>
      <c r="J247" s="11" t="str">
        <f t="shared" si="21"/>
        <v>-</v>
      </c>
    </row>
    <row r="248" spans="1:10">
      <c r="A248" s="8">
        <v>45383</v>
      </c>
      <c r="B248">
        <f>SUMIF(利用履歴!$C$2:$C$48,"="&amp;定額コース支払!A248,利用履歴!$B$2:$B$48)</f>
        <v>0</v>
      </c>
      <c r="C248">
        <f t="shared" si="22"/>
        <v>6264916</v>
      </c>
      <c r="D248" s="9">
        <f t="shared" si="23"/>
        <v>31</v>
      </c>
      <c r="E248" s="12">
        <f t="shared" si="24"/>
        <v>1.1210958904109591E-2</v>
      </c>
      <c r="F248">
        <f t="shared" si="25"/>
        <v>70235</v>
      </c>
      <c r="G248">
        <f t="shared" si="26"/>
        <v>6335151</v>
      </c>
      <c r="H248" s="14"/>
      <c r="I248">
        <f t="shared" si="27"/>
        <v>6335151</v>
      </c>
      <c r="J248" s="11" t="str">
        <f t="shared" si="21"/>
        <v>-</v>
      </c>
    </row>
    <row r="249" spans="1:10">
      <c r="A249" s="8">
        <v>45413</v>
      </c>
      <c r="B249">
        <f>SUMIF(利用履歴!$C$2:$C$48,"="&amp;定額コース支払!A249,利用履歴!$B$2:$B$48)</f>
        <v>0</v>
      </c>
      <c r="C249">
        <f t="shared" si="22"/>
        <v>6335151</v>
      </c>
      <c r="D249" s="9">
        <f t="shared" si="23"/>
        <v>30</v>
      </c>
      <c r="E249" s="12">
        <f t="shared" si="24"/>
        <v>1.084931506849315E-2</v>
      </c>
      <c r="F249">
        <f t="shared" si="25"/>
        <v>68732</v>
      </c>
      <c r="G249">
        <f t="shared" si="26"/>
        <v>6403883</v>
      </c>
      <c r="H249" s="14"/>
      <c r="I249">
        <f t="shared" si="27"/>
        <v>6403883</v>
      </c>
      <c r="J249" s="11" t="str">
        <f t="shared" si="21"/>
        <v>-</v>
      </c>
    </row>
    <row r="250" spans="1:10">
      <c r="A250" s="8">
        <v>45444</v>
      </c>
      <c r="B250">
        <f>SUMIF(利用履歴!$C$2:$C$48,"="&amp;定額コース支払!A250,利用履歴!$B$2:$B$48)</f>
        <v>0</v>
      </c>
      <c r="C250">
        <f t="shared" si="22"/>
        <v>6403883</v>
      </c>
      <c r="D250" s="9">
        <f t="shared" si="23"/>
        <v>31</v>
      </c>
      <c r="E250" s="12">
        <f t="shared" si="24"/>
        <v>1.1210958904109591E-2</v>
      </c>
      <c r="F250">
        <f t="shared" si="25"/>
        <v>71793</v>
      </c>
      <c r="G250">
        <f t="shared" si="26"/>
        <v>6475676</v>
      </c>
      <c r="H250" s="14"/>
      <c r="I250">
        <f t="shared" si="27"/>
        <v>6475676</v>
      </c>
      <c r="J250" s="11" t="str">
        <f t="shared" si="21"/>
        <v>-</v>
      </c>
    </row>
    <row r="251" spans="1:10">
      <c r="A251" s="8">
        <v>45474</v>
      </c>
      <c r="B251">
        <f>SUMIF(利用履歴!$C$2:$C$48,"="&amp;定額コース支払!A251,利用履歴!$B$2:$B$48)</f>
        <v>0</v>
      </c>
      <c r="C251">
        <f t="shared" si="22"/>
        <v>6475676</v>
      </c>
      <c r="D251" s="9">
        <f t="shared" si="23"/>
        <v>30</v>
      </c>
      <c r="E251" s="12">
        <f t="shared" si="24"/>
        <v>1.084931506849315E-2</v>
      </c>
      <c r="F251">
        <f t="shared" si="25"/>
        <v>70256</v>
      </c>
      <c r="G251">
        <f t="shared" si="26"/>
        <v>6545932</v>
      </c>
      <c r="H251" s="14"/>
      <c r="I251">
        <f t="shared" si="27"/>
        <v>6545932</v>
      </c>
      <c r="J251" s="11" t="str">
        <f t="shared" si="21"/>
        <v>-</v>
      </c>
    </row>
    <row r="252" spans="1:10">
      <c r="A252" s="8">
        <v>45505</v>
      </c>
      <c r="B252">
        <f>SUMIF(利用履歴!$C$2:$C$48,"="&amp;定額コース支払!A252,利用履歴!$B$2:$B$48)</f>
        <v>0</v>
      </c>
      <c r="C252">
        <f t="shared" si="22"/>
        <v>6545932</v>
      </c>
      <c r="D252" s="9">
        <f t="shared" si="23"/>
        <v>31</v>
      </c>
      <c r="E252" s="12">
        <f t="shared" si="24"/>
        <v>1.1210958904109591E-2</v>
      </c>
      <c r="F252">
        <f t="shared" si="25"/>
        <v>73386</v>
      </c>
      <c r="G252">
        <f t="shared" si="26"/>
        <v>6619318</v>
      </c>
      <c r="H252" s="14"/>
      <c r="I252">
        <f t="shared" si="27"/>
        <v>6619318</v>
      </c>
      <c r="J252" s="11" t="str">
        <f t="shared" si="21"/>
        <v>-</v>
      </c>
    </row>
    <row r="253" spans="1:10">
      <c r="A253" s="8">
        <v>45536</v>
      </c>
      <c r="B253">
        <f>SUMIF(利用履歴!$C$2:$C$48,"="&amp;定額コース支払!A253,利用履歴!$B$2:$B$48)</f>
        <v>0</v>
      </c>
      <c r="C253">
        <f t="shared" si="22"/>
        <v>6619318</v>
      </c>
      <c r="D253" s="9">
        <f t="shared" si="23"/>
        <v>31</v>
      </c>
      <c r="E253" s="12">
        <f t="shared" si="24"/>
        <v>1.1210958904109591E-2</v>
      </c>
      <c r="F253">
        <f t="shared" si="25"/>
        <v>74208</v>
      </c>
      <c r="G253">
        <f t="shared" si="26"/>
        <v>6693526</v>
      </c>
      <c r="H253" s="14"/>
      <c r="I253">
        <f t="shared" si="27"/>
        <v>6693526</v>
      </c>
      <c r="J253" s="11" t="str">
        <f t="shared" si="21"/>
        <v>-</v>
      </c>
    </row>
    <row r="254" spans="1:10">
      <c r="A254" s="8">
        <v>45566</v>
      </c>
      <c r="B254">
        <f>SUMIF(利用履歴!$C$2:$C$48,"="&amp;定額コース支払!A254,利用履歴!$B$2:$B$48)</f>
        <v>0</v>
      </c>
      <c r="C254">
        <f t="shared" si="22"/>
        <v>6693526</v>
      </c>
      <c r="D254" s="9">
        <f t="shared" si="23"/>
        <v>30</v>
      </c>
      <c r="E254" s="12">
        <f t="shared" si="24"/>
        <v>1.084931506849315E-2</v>
      </c>
      <c r="F254">
        <f t="shared" si="25"/>
        <v>72620</v>
      </c>
      <c r="G254">
        <f t="shared" si="26"/>
        <v>6766146</v>
      </c>
      <c r="H254" s="14"/>
      <c r="I254">
        <f t="shared" si="27"/>
        <v>6766146</v>
      </c>
      <c r="J254" s="11" t="str">
        <f t="shared" si="21"/>
        <v>-</v>
      </c>
    </row>
    <row r="255" spans="1:10">
      <c r="A255" s="8">
        <v>45597</v>
      </c>
      <c r="B255">
        <f>SUMIF(利用履歴!$C$2:$C$48,"="&amp;定額コース支払!A255,利用履歴!$B$2:$B$48)</f>
        <v>0</v>
      </c>
      <c r="C255">
        <f t="shared" si="22"/>
        <v>6766146</v>
      </c>
      <c r="D255" s="9">
        <f t="shared" si="23"/>
        <v>31</v>
      </c>
      <c r="E255" s="12">
        <f t="shared" si="24"/>
        <v>1.1210958904109591E-2</v>
      </c>
      <c r="F255">
        <f t="shared" si="25"/>
        <v>75854</v>
      </c>
      <c r="G255">
        <f t="shared" si="26"/>
        <v>6842000</v>
      </c>
      <c r="H255" s="14"/>
      <c r="I255">
        <f t="shared" si="27"/>
        <v>6842000</v>
      </c>
      <c r="J255" s="11" t="str">
        <f t="shared" si="21"/>
        <v>-</v>
      </c>
    </row>
    <row r="256" spans="1:10">
      <c r="A256" s="8">
        <v>45627</v>
      </c>
      <c r="B256">
        <f>SUMIF(利用履歴!$C$2:$C$48,"="&amp;定額コース支払!A256,利用履歴!$B$2:$B$48)</f>
        <v>0</v>
      </c>
      <c r="C256">
        <f t="shared" si="22"/>
        <v>6842000</v>
      </c>
      <c r="D256" s="9">
        <f t="shared" si="23"/>
        <v>30</v>
      </c>
      <c r="E256" s="12">
        <f t="shared" si="24"/>
        <v>1.084931506849315E-2</v>
      </c>
      <c r="F256">
        <f t="shared" si="25"/>
        <v>74231</v>
      </c>
      <c r="G256">
        <f t="shared" si="26"/>
        <v>6916231</v>
      </c>
      <c r="H256" s="14"/>
      <c r="I256">
        <f t="shared" si="27"/>
        <v>6916231</v>
      </c>
      <c r="J256" s="11" t="str">
        <f t="shared" si="21"/>
        <v>-</v>
      </c>
    </row>
    <row r="257" spans="1:10">
      <c r="A257" s="8">
        <v>45658</v>
      </c>
      <c r="B257">
        <f>SUMIF(利用履歴!$C$2:$C$48,"="&amp;定額コース支払!A257,利用履歴!$B$2:$B$48)</f>
        <v>0</v>
      </c>
      <c r="C257">
        <f t="shared" si="22"/>
        <v>6916231</v>
      </c>
      <c r="D257" s="9">
        <f t="shared" si="23"/>
        <v>31</v>
      </c>
      <c r="E257" s="12">
        <f t="shared" si="24"/>
        <v>1.1210958904109591E-2</v>
      </c>
      <c r="F257">
        <f t="shared" si="25"/>
        <v>77537</v>
      </c>
      <c r="G257">
        <f t="shared" si="26"/>
        <v>6993768</v>
      </c>
      <c r="H257" s="14"/>
      <c r="I257">
        <f t="shared" si="27"/>
        <v>6993768</v>
      </c>
      <c r="J257" s="11" t="str">
        <f t="shared" si="21"/>
        <v>-</v>
      </c>
    </row>
    <row r="258" spans="1:10">
      <c r="A258" s="8">
        <v>45689</v>
      </c>
      <c r="B258">
        <f>SUMIF(利用履歴!$C$2:$C$48,"="&amp;定額コース支払!A258,利用履歴!$B$2:$B$48)</f>
        <v>0</v>
      </c>
      <c r="C258">
        <f t="shared" si="22"/>
        <v>6993768</v>
      </c>
      <c r="D258" s="9">
        <f t="shared" si="23"/>
        <v>31</v>
      </c>
      <c r="E258" s="12">
        <f t="shared" si="24"/>
        <v>1.1210958904109591E-2</v>
      </c>
      <c r="F258">
        <f t="shared" si="25"/>
        <v>78406</v>
      </c>
      <c r="G258">
        <f t="shared" si="26"/>
        <v>7072174</v>
      </c>
      <c r="H258" s="14"/>
      <c r="I258">
        <f t="shared" si="27"/>
        <v>7072174</v>
      </c>
      <c r="J258" s="11" t="str">
        <f t="shared" si="21"/>
        <v>-</v>
      </c>
    </row>
    <row r="259" spans="1:10">
      <c r="A259" s="8">
        <v>45717</v>
      </c>
      <c r="B259">
        <f>SUMIF(利用履歴!$C$2:$C$48,"="&amp;定額コース支払!A259,利用履歴!$B$2:$B$48)</f>
        <v>0</v>
      </c>
      <c r="C259">
        <f t="shared" si="22"/>
        <v>7072174</v>
      </c>
      <c r="D259" s="9">
        <f t="shared" si="23"/>
        <v>28</v>
      </c>
      <c r="E259" s="12">
        <f t="shared" si="24"/>
        <v>1.0126027397260274E-2</v>
      </c>
      <c r="F259">
        <f t="shared" si="25"/>
        <v>71613</v>
      </c>
      <c r="G259">
        <f t="shared" si="26"/>
        <v>7143787</v>
      </c>
      <c r="H259" s="14"/>
      <c r="I259">
        <f t="shared" si="27"/>
        <v>7143787</v>
      </c>
      <c r="J259" s="11" t="str">
        <f t="shared" si="21"/>
        <v>-</v>
      </c>
    </row>
    <row r="260" spans="1:10">
      <c r="A260" s="8">
        <v>45748</v>
      </c>
      <c r="B260">
        <f>SUMIF(利用履歴!$C$2:$C$48,"="&amp;定額コース支払!A260,利用履歴!$B$2:$B$48)</f>
        <v>0</v>
      </c>
      <c r="C260">
        <f t="shared" si="22"/>
        <v>7143787</v>
      </c>
      <c r="D260" s="9">
        <f t="shared" si="23"/>
        <v>31</v>
      </c>
      <c r="E260" s="12">
        <f t="shared" si="24"/>
        <v>1.1210958904109591E-2</v>
      </c>
      <c r="F260">
        <f t="shared" si="25"/>
        <v>80088</v>
      </c>
      <c r="G260">
        <f t="shared" si="26"/>
        <v>7223875</v>
      </c>
      <c r="H260" s="14"/>
      <c r="I260">
        <f t="shared" si="27"/>
        <v>7223875</v>
      </c>
      <c r="J260" s="11" t="str">
        <f t="shared" si="21"/>
        <v>-</v>
      </c>
    </row>
    <row r="261" spans="1:10">
      <c r="A261" s="8">
        <v>45778</v>
      </c>
      <c r="B261">
        <f>SUMIF(利用履歴!$C$2:$C$48,"="&amp;定額コース支払!A261,利用履歴!$B$2:$B$48)</f>
        <v>0</v>
      </c>
      <c r="C261">
        <f t="shared" si="22"/>
        <v>7223875</v>
      </c>
      <c r="D261" s="9">
        <f t="shared" si="23"/>
        <v>30</v>
      </c>
      <c r="E261" s="12">
        <f t="shared" si="24"/>
        <v>1.084931506849315E-2</v>
      </c>
      <c r="F261">
        <f t="shared" si="25"/>
        <v>78374</v>
      </c>
      <c r="G261">
        <f t="shared" si="26"/>
        <v>7302249</v>
      </c>
      <c r="H261" s="14"/>
      <c r="I261">
        <f t="shared" si="27"/>
        <v>7302249</v>
      </c>
      <c r="J261" s="11" t="str">
        <f t="shared" si="21"/>
        <v>-</v>
      </c>
    </row>
    <row r="262" spans="1:10">
      <c r="A262" s="8">
        <v>45809</v>
      </c>
      <c r="B262">
        <f>SUMIF(利用履歴!$C$2:$C$48,"="&amp;定額コース支払!A262,利用履歴!$B$2:$B$48)</f>
        <v>0</v>
      </c>
      <c r="C262">
        <f t="shared" si="22"/>
        <v>7302249</v>
      </c>
      <c r="D262" s="9">
        <f t="shared" si="23"/>
        <v>31</v>
      </c>
      <c r="E262" s="12">
        <f t="shared" si="24"/>
        <v>1.1210958904109591E-2</v>
      </c>
      <c r="F262">
        <f t="shared" si="25"/>
        <v>81865</v>
      </c>
      <c r="G262">
        <f t="shared" si="26"/>
        <v>7384114</v>
      </c>
      <c r="H262" s="14"/>
      <c r="I262">
        <f t="shared" si="27"/>
        <v>7384114</v>
      </c>
      <c r="J262" s="11" t="str">
        <f t="shared" ref="J262:J325" si="28">IF(H262=0,"-",F262/H262)</f>
        <v>-</v>
      </c>
    </row>
    <row r="263" spans="1:10">
      <c r="A263" s="8">
        <v>45839</v>
      </c>
      <c r="B263">
        <f>SUMIF(利用履歴!$C$2:$C$48,"="&amp;定額コース支払!A263,利用履歴!$B$2:$B$48)</f>
        <v>0</v>
      </c>
      <c r="C263">
        <f t="shared" ref="C263:C326" si="29">B262+I262</f>
        <v>7384114</v>
      </c>
      <c r="D263" s="9">
        <f t="shared" ref="D263:D326" si="30">A263-A262</f>
        <v>30</v>
      </c>
      <c r="E263" s="12">
        <f t="shared" ref="E263:E326" si="31">$B$1*D263/365</f>
        <v>1.084931506849315E-2</v>
      </c>
      <c r="F263">
        <f t="shared" ref="F263:F326" si="32">INT(E263*C263)</f>
        <v>80112</v>
      </c>
      <c r="G263">
        <f t="shared" ref="G263:G326" si="33">F263+C263</f>
        <v>7464226</v>
      </c>
      <c r="H263" s="14"/>
      <c r="I263">
        <f t="shared" ref="I263:I326" si="34">G263-H263</f>
        <v>7464226</v>
      </c>
      <c r="J263" s="11" t="str">
        <f t="shared" si="28"/>
        <v>-</v>
      </c>
    </row>
    <row r="264" spans="1:10">
      <c r="A264" s="8">
        <v>45870</v>
      </c>
      <c r="B264">
        <f>SUMIF(利用履歴!$C$2:$C$48,"="&amp;定額コース支払!A264,利用履歴!$B$2:$B$48)</f>
        <v>0</v>
      </c>
      <c r="C264">
        <f t="shared" si="29"/>
        <v>7464226</v>
      </c>
      <c r="D264" s="9">
        <f t="shared" si="30"/>
        <v>31</v>
      </c>
      <c r="E264" s="12">
        <f t="shared" si="31"/>
        <v>1.1210958904109591E-2</v>
      </c>
      <c r="F264">
        <f t="shared" si="32"/>
        <v>83681</v>
      </c>
      <c r="G264">
        <f t="shared" si="33"/>
        <v>7547907</v>
      </c>
      <c r="H264" s="14"/>
      <c r="I264">
        <f t="shared" si="34"/>
        <v>7547907</v>
      </c>
      <c r="J264" s="11" t="str">
        <f t="shared" si="28"/>
        <v>-</v>
      </c>
    </row>
    <row r="265" spans="1:10">
      <c r="A265" s="8">
        <v>45901</v>
      </c>
      <c r="B265">
        <f>SUMIF(利用履歴!$C$2:$C$48,"="&amp;定額コース支払!A265,利用履歴!$B$2:$B$48)</f>
        <v>0</v>
      </c>
      <c r="C265">
        <f t="shared" si="29"/>
        <v>7547907</v>
      </c>
      <c r="D265" s="9">
        <f t="shared" si="30"/>
        <v>31</v>
      </c>
      <c r="E265" s="12">
        <f t="shared" si="31"/>
        <v>1.1210958904109591E-2</v>
      </c>
      <c r="F265">
        <f t="shared" si="32"/>
        <v>84619</v>
      </c>
      <c r="G265">
        <f t="shared" si="33"/>
        <v>7632526</v>
      </c>
      <c r="H265" s="14"/>
      <c r="I265">
        <f t="shared" si="34"/>
        <v>7632526</v>
      </c>
      <c r="J265" s="11" t="str">
        <f t="shared" si="28"/>
        <v>-</v>
      </c>
    </row>
    <row r="266" spans="1:10">
      <c r="A266" s="8">
        <v>45931</v>
      </c>
      <c r="B266">
        <f>SUMIF(利用履歴!$C$2:$C$48,"="&amp;定額コース支払!A266,利用履歴!$B$2:$B$48)</f>
        <v>0</v>
      </c>
      <c r="C266">
        <f t="shared" si="29"/>
        <v>7632526</v>
      </c>
      <c r="D266" s="9">
        <f t="shared" si="30"/>
        <v>30</v>
      </c>
      <c r="E266" s="12">
        <f t="shared" si="31"/>
        <v>1.084931506849315E-2</v>
      </c>
      <c r="F266">
        <f t="shared" si="32"/>
        <v>82807</v>
      </c>
      <c r="G266">
        <f t="shared" si="33"/>
        <v>7715333</v>
      </c>
      <c r="H266" s="14"/>
      <c r="I266">
        <f t="shared" si="34"/>
        <v>7715333</v>
      </c>
      <c r="J266" s="11" t="str">
        <f t="shared" si="28"/>
        <v>-</v>
      </c>
    </row>
    <row r="267" spans="1:10">
      <c r="A267" s="8">
        <v>45962</v>
      </c>
      <c r="B267">
        <f>SUMIF(利用履歴!$C$2:$C$48,"="&amp;定額コース支払!A267,利用履歴!$B$2:$B$48)</f>
        <v>0</v>
      </c>
      <c r="C267">
        <f t="shared" si="29"/>
        <v>7715333</v>
      </c>
      <c r="D267" s="9">
        <f t="shared" si="30"/>
        <v>31</v>
      </c>
      <c r="E267" s="12">
        <f t="shared" si="31"/>
        <v>1.1210958904109591E-2</v>
      </c>
      <c r="F267">
        <f t="shared" si="32"/>
        <v>86496</v>
      </c>
      <c r="G267">
        <f t="shared" si="33"/>
        <v>7801829</v>
      </c>
      <c r="H267" s="14"/>
      <c r="I267">
        <f t="shared" si="34"/>
        <v>7801829</v>
      </c>
      <c r="J267" s="11" t="str">
        <f t="shared" si="28"/>
        <v>-</v>
      </c>
    </row>
    <row r="268" spans="1:10">
      <c r="A268" s="8">
        <v>45992</v>
      </c>
      <c r="B268">
        <f>SUMIF(利用履歴!$C$2:$C$48,"="&amp;定額コース支払!A268,利用履歴!$B$2:$B$48)</f>
        <v>0</v>
      </c>
      <c r="C268">
        <f t="shared" si="29"/>
        <v>7801829</v>
      </c>
      <c r="D268" s="9">
        <f t="shared" si="30"/>
        <v>30</v>
      </c>
      <c r="E268" s="12">
        <f t="shared" si="31"/>
        <v>1.084931506849315E-2</v>
      </c>
      <c r="F268">
        <f t="shared" si="32"/>
        <v>84644</v>
      </c>
      <c r="G268">
        <f t="shared" si="33"/>
        <v>7886473</v>
      </c>
      <c r="H268" s="14"/>
      <c r="I268">
        <f t="shared" si="34"/>
        <v>7886473</v>
      </c>
      <c r="J268" s="11" t="str">
        <f t="shared" si="28"/>
        <v>-</v>
      </c>
    </row>
    <row r="269" spans="1:10">
      <c r="A269" s="8">
        <v>46023</v>
      </c>
      <c r="B269">
        <f>SUMIF(利用履歴!$C$2:$C$48,"="&amp;定額コース支払!A269,利用履歴!$B$2:$B$48)</f>
        <v>0</v>
      </c>
      <c r="C269">
        <f t="shared" si="29"/>
        <v>7886473</v>
      </c>
      <c r="D269" s="9">
        <f t="shared" si="30"/>
        <v>31</v>
      </c>
      <c r="E269" s="12">
        <f t="shared" si="31"/>
        <v>1.1210958904109591E-2</v>
      </c>
      <c r="F269">
        <f t="shared" si="32"/>
        <v>88414</v>
      </c>
      <c r="G269">
        <f t="shared" si="33"/>
        <v>7974887</v>
      </c>
      <c r="H269" s="14"/>
      <c r="I269">
        <f t="shared" si="34"/>
        <v>7974887</v>
      </c>
      <c r="J269" s="11" t="str">
        <f t="shared" si="28"/>
        <v>-</v>
      </c>
    </row>
    <row r="270" spans="1:10">
      <c r="A270" s="8">
        <v>46054</v>
      </c>
      <c r="B270">
        <f>SUMIF(利用履歴!$C$2:$C$48,"="&amp;定額コース支払!A270,利用履歴!$B$2:$B$48)</f>
        <v>0</v>
      </c>
      <c r="C270">
        <f t="shared" si="29"/>
        <v>7974887</v>
      </c>
      <c r="D270" s="9">
        <f t="shared" si="30"/>
        <v>31</v>
      </c>
      <c r="E270" s="12">
        <f t="shared" si="31"/>
        <v>1.1210958904109591E-2</v>
      </c>
      <c r="F270">
        <f t="shared" si="32"/>
        <v>89406</v>
      </c>
      <c r="G270">
        <f t="shared" si="33"/>
        <v>8064293</v>
      </c>
      <c r="H270" s="14"/>
      <c r="I270">
        <f t="shared" si="34"/>
        <v>8064293</v>
      </c>
      <c r="J270" s="11" t="str">
        <f t="shared" si="28"/>
        <v>-</v>
      </c>
    </row>
    <row r="271" spans="1:10">
      <c r="A271" s="8">
        <v>46082</v>
      </c>
      <c r="B271">
        <f>SUMIF(利用履歴!$C$2:$C$48,"="&amp;定額コース支払!A271,利用履歴!$B$2:$B$48)</f>
        <v>0</v>
      </c>
      <c r="C271">
        <f t="shared" si="29"/>
        <v>8064293</v>
      </c>
      <c r="D271" s="9">
        <f t="shared" si="30"/>
        <v>28</v>
      </c>
      <c r="E271" s="12">
        <f t="shared" si="31"/>
        <v>1.0126027397260274E-2</v>
      </c>
      <c r="F271">
        <f t="shared" si="32"/>
        <v>81659</v>
      </c>
      <c r="G271">
        <f t="shared" si="33"/>
        <v>8145952</v>
      </c>
      <c r="H271" s="14"/>
      <c r="I271">
        <f t="shared" si="34"/>
        <v>8145952</v>
      </c>
      <c r="J271" s="11" t="str">
        <f t="shared" si="28"/>
        <v>-</v>
      </c>
    </row>
    <row r="272" spans="1:10">
      <c r="A272" s="8">
        <v>46113</v>
      </c>
      <c r="B272">
        <f>SUMIF(利用履歴!$C$2:$C$48,"="&amp;定額コース支払!A272,利用履歴!$B$2:$B$48)</f>
        <v>0</v>
      </c>
      <c r="C272">
        <f t="shared" si="29"/>
        <v>8145952</v>
      </c>
      <c r="D272" s="9">
        <f t="shared" si="30"/>
        <v>31</v>
      </c>
      <c r="E272" s="12">
        <f t="shared" si="31"/>
        <v>1.1210958904109591E-2</v>
      </c>
      <c r="F272">
        <f t="shared" si="32"/>
        <v>91323</v>
      </c>
      <c r="G272">
        <f t="shared" si="33"/>
        <v>8237275</v>
      </c>
      <c r="H272" s="14"/>
      <c r="I272">
        <f t="shared" si="34"/>
        <v>8237275</v>
      </c>
      <c r="J272" s="11" t="str">
        <f t="shared" si="28"/>
        <v>-</v>
      </c>
    </row>
    <row r="273" spans="1:10">
      <c r="A273" s="8">
        <v>46143</v>
      </c>
      <c r="B273">
        <f>SUMIF(利用履歴!$C$2:$C$48,"="&amp;定額コース支払!A273,利用履歴!$B$2:$B$48)</f>
        <v>0</v>
      </c>
      <c r="C273">
        <f t="shared" si="29"/>
        <v>8237275</v>
      </c>
      <c r="D273" s="9">
        <f t="shared" si="30"/>
        <v>30</v>
      </c>
      <c r="E273" s="12">
        <f t="shared" si="31"/>
        <v>1.084931506849315E-2</v>
      </c>
      <c r="F273">
        <f t="shared" si="32"/>
        <v>89368</v>
      </c>
      <c r="G273">
        <f t="shared" si="33"/>
        <v>8326643</v>
      </c>
      <c r="H273" s="14"/>
      <c r="I273">
        <f t="shared" si="34"/>
        <v>8326643</v>
      </c>
      <c r="J273" s="11" t="str">
        <f t="shared" si="28"/>
        <v>-</v>
      </c>
    </row>
    <row r="274" spans="1:10">
      <c r="A274" s="8">
        <v>46174</v>
      </c>
      <c r="B274">
        <f>SUMIF(利用履歴!$C$2:$C$48,"="&amp;定額コース支払!A274,利用履歴!$B$2:$B$48)</f>
        <v>0</v>
      </c>
      <c r="C274">
        <f t="shared" si="29"/>
        <v>8326643</v>
      </c>
      <c r="D274" s="9">
        <f t="shared" si="30"/>
        <v>31</v>
      </c>
      <c r="E274" s="12">
        <f t="shared" si="31"/>
        <v>1.1210958904109591E-2</v>
      </c>
      <c r="F274">
        <f t="shared" si="32"/>
        <v>93349</v>
      </c>
      <c r="G274">
        <f t="shared" si="33"/>
        <v>8419992</v>
      </c>
      <c r="H274" s="14"/>
      <c r="I274">
        <f t="shared" si="34"/>
        <v>8419992</v>
      </c>
      <c r="J274" s="11" t="str">
        <f t="shared" si="28"/>
        <v>-</v>
      </c>
    </row>
    <row r="275" spans="1:10">
      <c r="A275" s="8">
        <v>46204</v>
      </c>
      <c r="B275">
        <f>SUMIF(利用履歴!$C$2:$C$48,"="&amp;定額コース支払!A275,利用履歴!$B$2:$B$48)</f>
        <v>0</v>
      </c>
      <c r="C275">
        <f t="shared" si="29"/>
        <v>8419992</v>
      </c>
      <c r="D275" s="9">
        <f t="shared" si="30"/>
        <v>30</v>
      </c>
      <c r="E275" s="12">
        <f t="shared" si="31"/>
        <v>1.084931506849315E-2</v>
      </c>
      <c r="F275">
        <f t="shared" si="32"/>
        <v>91351</v>
      </c>
      <c r="G275">
        <f t="shared" si="33"/>
        <v>8511343</v>
      </c>
      <c r="H275" s="14"/>
      <c r="I275">
        <f t="shared" si="34"/>
        <v>8511343</v>
      </c>
      <c r="J275" s="11" t="str">
        <f t="shared" si="28"/>
        <v>-</v>
      </c>
    </row>
    <row r="276" spans="1:10">
      <c r="A276" s="8">
        <v>46235</v>
      </c>
      <c r="B276">
        <f>SUMIF(利用履歴!$C$2:$C$48,"="&amp;定額コース支払!A276,利用履歴!$B$2:$B$48)</f>
        <v>0</v>
      </c>
      <c r="C276">
        <f t="shared" si="29"/>
        <v>8511343</v>
      </c>
      <c r="D276" s="9">
        <f t="shared" si="30"/>
        <v>31</v>
      </c>
      <c r="E276" s="12">
        <f t="shared" si="31"/>
        <v>1.1210958904109591E-2</v>
      </c>
      <c r="F276">
        <f t="shared" si="32"/>
        <v>95420</v>
      </c>
      <c r="G276">
        <f t="shared" si="33"/>
        <v>8606763</v>
      </c>
      <c r="H276" s="14"/>
      <c r="I276">
        <f t="shared" si="34"/>
        <v>8606763</v>
      </c>
      <c r="J276" s="11" t="str">
        <f t="shared" si="28"/>
        <v>-</v>
      </c>
    </row>
    <row r="277" spans="1:10">
      <c r="A277" s="8">
        <v>46266</v>
      </c>
      <c r="B277">
        <f>SUMIF(利用履歴!$C$2:$C$48,"="&amp;定額コース支払!A277,利用履歴!$B$2:$B$48)</f>
        <v>0</v>
      </c>
      <c r="C277">
        <f t="shared" si="29"/>
        <v>8606763</v>
      </c>
      <c r="D277" s="9">
        <f t="shared" si="30"/>
        <v>31</v>
      </c>
      <c r="E277" s="12">
        <f t="shared" si="31"/>
        <v>1.1210958904109591E-2</v>
      </c>
      <c r="F277">
        <f t="shared" si="32"/>
        <v>96490</v>
      </c>
      <c r="G277">
        <f t="shared" si="33"/>
        <v>8703253</v>
      </c>
      <c r="H277" s="14"/>
      <c r="I277">
        <f t="shared" si="34"/>
        <v>8703253</v>
      </c>
      <c r="J277" s="11" t="str">
        <f t="shared" si="28"/>
        <v>-</v>
      </c>
    </row>
    <row r="278" spans="1:10">
      <c r="A278" s="8">
        <v>46296</v>
      </c>
      <c r="B278">
        <f>SUMIF(利用履歴!$C$2:$C$48,"="&amp;定額コース支払!A278,利用履歴!$B$2:$B$48)</f>
        <v>0</v>
      </c>
      <c r="C278">
        <f t="shared" si="29"/>
        <v>8703253</v>
      </c>
      <c r="D278" s="9">
        <f t="shared" si="30"/>
        <v>30</v>
      </c>
      <c r="E278" s="12">
        <f t="shared" si="31"/>
        <v>1.084931506849315E-2</v>
      </c>
      <c r="F278">
        <f t="shared" si="32"/>
        <v>94424</v>
      </c>
      <c r="G278">
        <f t="shared" si="33"/>
        <v>8797677</v>
      </c>
      <c r="H278" s="14"/>
      <c r="I278">
        <f t="shared" si="34"/>
        <v>8797677</v>
      </c>
      <c r="J278" s="11" t="str">
        <f t="shared" si="28"/>
        <v>-</v>
      </c>
    </row>
    <row r="279" spans="1:10">
      <c r="A279" s="8">
        <v>46327</v>
      </c>
      <c r="B279">
        <f>SUMIF(利用履歴!$C$2:$C$48,"="&amp;定額コース支払!A279,利用履歴!$B$2:$B$48)</f>
        <v>0</v>
      </c>
      <c r="C279">
        <f t="shared" si="29"/>
        <v>8797677</v>
      </c>
      <c r="D279" s="9">
        <f t="shared" si="30"/>
        <v>31</v>
      </c>
      <c r="E279" s="12">
        <f t="shared" si="31"/>
        <v>1.1210958904109591E-2</v>
      </c>
      <c r="F279">
        <f t="shared" si="32"/>
        <v>98630</v>
      </c>
      <c r="G279">
        <f t="shared" si="33"/>
        <v>8896307</v>
      </c>
      <c r="H279" s="14"/>
      <c r="I279">
        <f t="shared" si="34"/>
        <v>8896307</v>
      </c>
      <c r="J279" s="11" t="str">
        <f t="shared" si="28"/>
        <v>-</v>
      </c>
    </row>
    <row r="280" spans="1:10">
      <c r="A280" s="8">
        <v>46357</v>
      </c>
      <c r="B280">
        <f>SUMIF(利用履歴!$C$2:$C$48,"="&amp;定額コース支払!A280,利用履歴!$B$2:$B$48)</f>
        <v>0</v>
      </c>
      <c r="C280">
        <f t="shared" si="29"/>
        <v>8896307</v>
      </c>
      <c r="D280" s="9">
        <f t="shared" si="30"/>
        <v>30</v>
      </c>
      <c r="E280" s="12">
        <f t="shared" si="31"/>
        <v>1.084931506849315E-2</v>
      </c>
      <c r="F280">
        <f t="shared" si="32"/>
        <v>96518</v>
      </c>
      <c r="G280">
        <f t="shared" si="33"/>
        <v>8992825</v>
      </c>
      <c r="H280" s="14"/>
      <c r="I280">
        <f t="shared" si="34"/>
        <v>8992825</v>
      </c>
      <c r="J280" s="11" t="str">
        <f t="shared" si="28"/>
        <v>-</v>
      </c>
    </row>
    <row r="281" spans="1:10">
      <c r="A281" s="8">
        <v>46388</v>
      </c>
      <c r="B281">
        <f>SUMIF(利用履歴!$C$2:$C$48,"="&amp;定額コース支払!A281,利用履歴!$B$2:$B$48)</f>
        <v>0</v>
      </c>
      <c r="C281">
        <f t="shared" si="29"/>
        <v>8992825</v>
      </c>
      <c r="D281" s="9">
        <f t="shared" si="30"/>
        <v>31</v>
      </c>
      <c r="E281" s="12">
        <f t="shared" si="31"/>
        <v>1.1210958904109591E-2</v>
      </c>
      <c r="F281">
        <f t="shared" si="32"/>
        <v>100818</v>
      </c>
      <c r="G281">
        <f t="shared" si="33"/>
        <v>9093643</v>
      </c>
      <c r="H281" s="14"/>
      <c r="I281">
        <f t="shared" si="34"/>
        <v>9093643</v>
      </c>
      <c r="J281" s="11" t="str">
        <f t="shared" si="28"/>
        <v>-</v>
      </c>
    </row>
    <row r="282" spans="1:10">
      <c r="A282" s="8">
        <v>46419</v>
      </c>
      <c r="B282">
        <f>SUMIF(利用履歴!$C$2:$C$48,"="&amp;定額コース支払!A282,利用履歴!$B$2:$B$48)</f>
        <v>0</v>
      </c>
      <c r="C282">
        <f t="shared" si="29"/>
        <v>9093643</v>
      </c>
      <c r="D282" s="9">
        <f t="shared" si="30"/>
        <v>31</v>
      </c>
      <c r="E282" s="12">
        <f t="shared" si="31"/>
        <v>1.1210958904109591E-2</v>
      </c>
      <c r="F282">
        <f t="shared" si="32"/>
        <v>101948</v>
      </c>
      <c r="G282">
        <f t="shared" si="33"/>
        <v>9195591</v>
      </c>
      <c r="H282" s="14"/>
      <c r="I282">
        <f t="shared" si="34"/>
        <v>9195591</v>
      </c>
      <c r="J282" s="11" t="str">
        <f t="shared" si="28"/>
        <v>-</v>
      </c>
    </row>
    <row r="283" spans="1:10">
      <c r="A283" s="8">
        <v>46447</v>
      </c>
      <c r="B283">
        <f>SUMIF(利用履歴!$C$2:$C$48,"="&amp;定額コース支払!A283,利用履歴!$B$2:$B$48)</f>
        <v>0</v>
      </c>
      <c r="C283">
        <f t="shared" si="29"/>
        <v>9195591</v>
      </c>
      <c r="D283" s="9">
        <f t="shared" si="30"/>
        <v>28</v>
      </c>
      <c r="E283" s="12">
        <f t="shared" si="31"/>
        <v>1.0126027397260274E-2</v>
      </c>
      <c r="F283">
        <f t="shared" si="32"/>
        <v>93114</v>
      </c>
      <c r="G283">
        <f t="shared" si="33"/>
        <v>9288705</v>
      </c>
      <c r="H283" s="14"/>
      <c r="I283">
        <f t="shared" si="34"/>
        <v>9288705</v>
      </c>
      <c r="J283" s="11" t="str">
        <f t="shared" si="28"/>
        <v>-</v>
      </c>
    </row>
    <row r="284" spans="1:10">
      <c r="A284" s="8">
        <v>46478</v>
      </c>
      <c r="B284">
        <f>SUMIF(利用履歴!$C$2:$C$48,"="&amp;定額コース支払!A284,利用履歴!$B$2:$B$48)</f>
        <v>0</v>
      </c>
      <c r="C284">
        <f t="shared" si="29"/>
        <v>9288705</v>
      </c>
      <c r="D284" s="9">
        <f t="shared" si="30"/>
        <v>31</v>
      </c>
      <c r="E284" s="12">
        <f t="shared" si="31"/>
        <v>1.1210958904109591E-2</v>
      </c>
      <c r="F284">
        <f t="shared" si="32"/>
        <v>104135</v>
      </c>
      <c r="G284">
        <f t="shared" si="33"/>
        <v>9392840</v>
      </c>
      <c r="H284" s="14"/>
      <c r="I284">
        <f t="shared" si="34"/>
        <v>9392840</v>
      </c>
      <c r="J284" s="11" t="str">
        <f t="shared" si="28"/>
        <v>-</v>
      </c>
    </row>
    <row r="285" spans="1:10">
      <c r="A285" s="8">
        <v>46508</v>
      </c>
      <c r="B285">
        <f>SUMIF(利用履歴!$C$2:$C$48,"="&amp;定額コース支払!A285,利用履歴!$B$2:$B$48)</f>
        <v>0</v>
      </c>
      <c r="C285">
        <f t="shared" si="29"/>
        <v>9392840</v>
      </c>
      <c r="D285" s="9">
        <f t="shared" si="30"/>
        <v>30</v>
      </c>
      <c r="E285" s="12">
        <f t="shared" si="31"/>
        <v>1.084931506849315E-2</v>
      </c>
      <c r="F285">
        <f t="shared" si="32"/>
        <v>101905</v>
      </c>
      <c r="G285">
        <f t="shared" si="33"/>
        <v>9494745</v>
      </c>
      <c r="H285" s="14"/>
      <c r="I285">
        <f t="shared" si="34"/>
        <v>9494745</v>
      </c>
      <c r="J285" s="11" t="str">
        <f t="shared" si="28"/>
        <v>-</v>
      </c>
    </row>
    <row r="286" spans="1:10">
      <c r="A286" s="8">
        <v>46539</v>
      </c>
      <c r="B286">
        <f>SUMIF(利用履歴!$C$2:$C$48,"="&amp;定額コース支払!A286,利用履歴!$B$2:$B$48)</f>
        <v>0</v>
      </c>
      <c r="C286">
        <f t="shared" si="29"/>
        <v>9494745</v>
      </c>
      <c r="D286" s="9">
        <f t="shared" si="30"/>
        <v>31</v>
      </c>
      <c r="E286" s="12">
        <f t="shared" si="31"/>
        <v>1.1210958904109591E-2</v>
      </c>
      <c r="F286">
        <f t="shared" si="32"/>
        <v>106445</v>
      </c>
      <c r="G286">
        <f t="shared" si="33"/>
        <v>9601190</v>
      </c>
      <c r="H286" s="14"/>
      <c r="I286">
        <f t="shared" si="34"/>
        <v>9601190</v>
      </c>
      <c r="J286" s="11" t="str">
        <f t="shared" si="28"/>
        <v>-</v>
      </c>
    </row>
    <row r="287" spans="1:10">
      <c r="A287" s="8">
        <v>46569</v>
      </c>
      <c r="B287">
        <f>SUMIF(利用履歴!$C$2:$C$48,"="&amp;定額コース支払!A287,利用履歴!$B$2:$B$48)</f>
        <v>0</v>
      </c>
      <c r="C287">
        <f t="shared" si="29"/>
        <v>9601190</v>
      </c>
      <c r="D287" s="9">
        <f t="shared" si="30"/>
        <v>30</v>
      </c>
      <c r="E287" s="12">
        <f t="shared" si="31"/>
        <v>1.084931506849315E-2</v>
      </c>
      <c r="F287">
        <f t="shared" si="32"/>
        <v>104166</v>
      </c>
      <c r="G287">
        <f t="shared" si="33"/>
        <v>9705356</v>
      </c>
      <c r="H287" s="14"/>
      <c r="I287">
        <f t="shared" si="34"/>
        <v>9705356</v>
      </c>
      <c r="J287" s="11" t="str">
        <f t="shared" si="28"/>
        <v>-</v>
      </c>
    </row>
    <row r="288" spans="1:10">
      <c r="A288" s="8">
        <v>46600</v>
      </c>
      <c r="B288">
        <f>SUMIF(利用履歴!$C$2:$C$48,"="&amp;定額コース支払!A288,利用履歴!$B$2:$B$48)</f>
        <v>0</v>
      </c>
      <c r="C288">
        <f t="shared" si="29"/>
        <v>9705356</v>
      </c>
      <c r="D288" s="9">
        <f t="shared" si="30"/>
        <v>31</v>
      </c>
      <c r="E288" s="12">
        <f t="shared" si="31"/>
        <v>1.1210958904109591E-2</v>
      </c>
      <c r="F288">
        <f t="shared" si="32"/>
        <v>108806</v>
      </c>
      <c r="G288">
        <f t="shared" si="33"/>
        <v>9814162</v>
      </c>
      <c r="H288" s="14"/>
      <c r="I288">
        <f t="shared" si="34"/>
        <v>9814162</v>
      </c>
      <c r="J288" s="11" t="str">
        <f t="shared" si="28"/>
        <v>-</v>
      </c>
    </row>
    <row r="289" spans="1:10">
      <c r="A289" s="8">
        <v>46631</v>
      </c>
      <c r="B289">
        <f>SUMIF(利用履歴!$C$2:$C$48,"="&amp;定額コース支払!A289,利用履歴!$B$2:$B$48)</f>
        <v>0</v>
      </c>
      <c r="C289">
        <f t="shared" si="29"/>
        <v>9814162</v>
      </c>
      <c r="D289" s="9">
        <f t="shared" si="30"/>
        <v>31</v>
      </c>
      <c r="E289" s="12">
        <f t="shared" si="31"/>
        <v>1.1210958904109591E-2</v>
      </c>
      <c r="F289">
        <f t="shared" si="32"/>
        <v>110026</v>
      </c>
      <c r="G289">
        <f t="shared" si="33"/>
        <v>9924188</v>
      </c>
      <c r="H289" s="14"/>
      <c r="I289">
        <f t="shared" si="34"/>
        <v>9924188</v>
      </c>
      <c r="J289" s="11" t="str">
        <f t="shared" si="28"/>
        <v>-</v>
      </c>
    </row>
    <row r="290" spans="1:10">
      <c r="A290" s="8">
        <v>46661</v>
      </c>
      <c r="B290">
        <f>SUMIF(利用履歴!$C$2:$C$48,"="&amp;定額コース支払!A290,利用履歴!$B$2:$B$48)</f>
        <v>0</v>
      </c>
      <c r="C290">
        <f t="shared" si="29"/>
        <v>9924188</v>
      </c>
      <c r="D290" s="9">
        <f t="shared" si="30"/>
        <v>30</v>
      </c>
      <c r="E290" s="12">
        <f t="shared" si="31"/>
        <v>1.084931506849315E-2</v>
      </c>
      <c r="F290">
        <f t="shared" si="32"/>
        <v>107670</v>
      </c>
      <c r="G290">
        <f t="shared" si="33"/>
        <v>10031858</v>
      </c>
      <c r="H290" s="14"/>
      <c r="I290">
        <f t="shared" si="34"/>
        <v>10031858</v>
      </c>
      <c r="J290" s="11" t="str">
        <f t="shared" si="28"/>
        <v>-</v>
      </c>
    </row>
    <row r="291" spans="1:10">
      <c r="A291" s="8">
        <v>46692</v>
      </c>
      <c r="B291">
        <f>SUMIF(利用履歴!$C$2:$C$48,"="&amp;定額コース支払!A291,利用履歴!$B$2:$B$48)</f>
        <v>0</v>
      </c>
      <c r="C291">
        <f t="shared" si="29"/>
        <v>10031858</v>
      </c>
      <c r="D291" s="9">
        <f t="shared" si="30"/>
        <v>31</v>
      </c>
      <c r="E291" s="12">
        <f t="shared" si="31"/>
        <v>1.1210958904109591E-2</v>
      </c>
      <c r="F291">
        <f t="shared" si="32"/>
        <v>112466</v>
      </c>
      <c r="G291">
        <f t="shared" si="33"/>
        <v>10144324</v>
      </c>
      <c r="H291" s="14"/>
      <c r="I291">
        <f t="shared" si="34"/>
        <v>10144324</v>
      </c>
      <c r="J291" s="11" t="str">
        <f t="shared" si="28"/>
        <v>-</v>
      </c>
    </row>
    <row r="292" spans="1:10">
      <c r="A292" s="8">
        <v>46722</v>
      </c>
      <c r="B292">
        <f>SUMIF(利用履歴!$C$2:$C$48,"="&amp;定額コース支払!A292,利用履歴!$B$2:$B$48)</f>
        <v>0</v>
      </c>
      <c r="C292">
        <f t="shared" si="29"/>
        <v>10144324</v>
      </c>
      <c r="D292" s="9">
        <f t="shared" si="30"/>
        <v>30</v>
      </c>
      <c r="E292" s="12">
        <f t="shared" si="31"/>
        <v>1.084931506849315E-2</v>
      </c>
      <c r="F292">
        <f t="shared" si="32"/>
        <v>110058</v>
      </c>
      <c r="G292">
        <f t="shared" si="33"/>
        <v>10254382</v>
      </c>
      <c r="H292" s="14"/>
      <c r="I292">
        <f t="shared" si="34"/>
        <v>10254382</v>
      </c>
      <c r="J292" s="11" t="str">
        <f t="shared" si="28"/>
        <v>-</v>
      </c>
    </row>
    <row r="293" spans="1:10">
      <c r="A293" s="8">
        <v>46753</v>
      </c>
      <c r="B293">
        <f>SUMIF(利用履歴!$C$2:$C$48,"="&amp;定額コース支払!A293,利用履歴!$B$2:$B$48)</f>
        <v>0</v>
      </c>
      <c r="C293">
        <f t="shared" si="29"/>
        <v>10254382</v>
      </c>
      <c r="D293" s="9">
        <f t="shared" si="30"/>
        <v>31</v>
      </c>
      <c r="E293" s="12">
        <f t="shared" si="31"/>
        <v>1.1210958904109591E-2</v>
      </c>
      <c r="F293">
        <f t="shared" si="32"/>
        <v>114961</v>
      </c>
      <c r="G293">
        <f t="shared" si="33"/>
        <v>10369343</v>
      </c>
      <c r="H293" s="14"/>
      <c r="I293">
        <f t="shared" si="34"/>
        <v>10369343</v>
      </c>
      <c r="J293" s="11" t="str">
        <f t="shared" si="28"/>
        <v>-</v>
      </c>
    </row>
    <row r="294" spans="1:10">
      <c r="A294" s="8">
        <v>46784</v>
      </c>
      <c r="B294">
        <f>SUMIF(利用履歴!$C$2:$C$48,"="&amp;定額コース支払!A294,利用履歴!$B$2:$B$48)</f>
        <v>0</v>
      </c>
      <c r="C294">
        <f t="shared" si="29"/>
        <v>10369343</v>
      </c>
      <c r="D294" s="9">
        <f t="shared" si="30"/>
        <v>31</v>
      </c>
      <c r="E294" s="12">
        <f t="shared" si="31"/>
        <v>1.1210958904109591E-2</v>
      </c>
      <c r="F294">
        <f t="shared" si="32"/>
        <v>116250</v>
      </c>
      <c r="G294">
        <f t="shared" si="33"/>
        <v>10485593</v>
      </c>
      <c r="H294" s="14"/>
      <c r="I294">
        <f t="shared" si="34"/>
        <v>10485593</v>
      </c>
      <c r="J294" s="11" t="str">
        <f t="shared" si="28"/>
        <v>-</v>
      </c>
    </row>
    <row r="295" spans="1:10">
      <c r="A295" s="8">
        <v>46813</v>
      </c>
      <c r="B295">
        <f>SUMIF(利用履歴!$C$2:$C$48,"="&amp;定額コース支払!A295,利用履歴!$B$2:$B$48)</f>
        <v>0</v>
      </c>
      <c r="C295">
        <f t="shared" si="29"/>
        <v>10485593</v>
      </c>
      <c r="D295" s="9">
        <f t="shared" si="30"/>
        <v>29</v>
      </c>
      <c r="E295" s="12">
        <f t="shared" si="31"/>
        <v>1.0487671232876713E-2</v>
      </c>
      <c r="F295">
        <f t="shared" si="32"/>
        <v>109969</v>
      </c>
      <c r="G295">
        <f t="shared" si="33"/>
        <v>10595562</v>
      </c>
      <c r="H295" s="14"/>
      <c r="I295">
        <f t="shared" si="34"/>
        <v>10595562</v>
      </c>
      <c r="J295" s="11" t="str">
        <f t="shared" si="28"/>
        <v>-</v>
      </c>
    </row>
    <row r="296" spans="1:10">
      <c r="A296" s="8">
        <v>46844</v>
      </c>
      <c r="B296">
        <f>SUMIF(利用履歴!$C$2:$C$48,"="&amp;定額コース支払!A296,利用履歴!$B$2:$B$48)</f>
        <v>0</v>
      </c>
      <c r="C296">
        <f t="shared" si="29"/>
        <v>10595562</v>
      </c>
      <c r="D296" s="9">
        <f t="shared" si="30"/>
        <v>31</v>
      </c>
      <c r="E296" s="12">
        <f t="shared" si="31"/>
        <v>1.1210958904109591E-2</v>
      </c>
      <c r="F296">
        <f t="shared" si="32"/>
        <v>118786</v>
      </c>
      <c r="G296">
        <f t="shared" si="33"/>
        <v>10714348</v>
      </c>
      <c r="H296" s="14"/>
      <c r="I296">
        <f t="shared" si="34"/>
        <v>10714348</v>
      </c>
      <c r="J296" s="11" t="str">
        <f t="shared" si="28"/>
        <v>-</v>
      </c>
    </row>
    <row r="297" spans="1:10">
      <c r="A297" s="8">
        <v>46874</v>
      </c>
      <c r="B297">
        <f>SUMIF(利用履歴!$C$2:$C$48,"="&amp;定額コース支払!A297,利用履歴!$B$2:$B$48)</f>
        <v>0</v>
      </c>
      <c r="C297">
        <f t="shared" si="29"/>
        <v>10714348</v>
      </c>
      <c r="D297" s="9">
        <f t="shared" si="30"/>
        <v>30</v>
      </c>
      <c r="E297" s="12">
        <f t="shared" si="31"/>
        <v>1.084931506849315E-2</v>
      </c>
      <c r="F297">
        <f t="shared" si="32"/>
        <v>116243</v>
      </c>
      <c r="G297">
        <f t="shared" si="33"/>
        <v>10830591</v>
      </c>
      <c r="H297" s="14"/>
      <c r="I297">
        <f t="shared" si="34"/>
        <v>10830591</v>
      </c>
      <c r="J297" s="11" t="str">
        <f t="shared" si="28"/>
        <v>-</v>
      </c>
    </row>
    <row r="298" spans="1:10">
      <c r="A298" s="8">
        <v>46905</v>
      </c>
      <c r="B298">
        <f>SUMIF(利用履歴!$C$2:$C$48,"="&amp;定額コース支払!A298,利用履歴!$B$2:$B$48)</f>
        <v>0</v>
      </c>
      <c r="C298">
        <f t="shared" si="29"/>
        <v>10830591</v>
      </c>
      <c r="D298" s="9">
        <f t="shared" si="30"/>
        <v>31</v>
      </c>
      <c r="E298" s="12">
        <f t="shared" si="31"/>
        <v>1.1210958904109591E-2</v>
      </c>
      <c r="F298">
        <f t="shared" si="32"/>
        <v>121421</v>
      </c>
      <c r="G298">
        <f t="shared" si="33"/>
        <v>10952012</v>
      </c>
      <c r="H298" s="14"/>
      <c r="I298">
        <f t="shared" si="34"/>
        <v>10952012</v>
      </c>
      <c r="J298" s="11" t="str">
        <f t="shared" si="28"/>
        <v>-</v>
      </c>
    </row>
    <row r="299" spans="1:10">
      <c r="A299" s="8">
        <v>46935</v>
      </c>
      <c r="B299">
        <f>SUMIF(利用履歴!$C$2:$C$48,"="&amp;定額コース支払!A299,利用履歴!$B$2:$B$48)</f>
        <v>0</v>
      </c>
      <c r="C299">
        <f t="shared" si="29"/>
        <v>10952012</v>
      </c>
      <c r="D299" s="9">
        <f t="shared" si="30"/>
        <v>30</v>
      </c>
      <c r="E299" s="12">
        <f t="shared" si="31"/>
        <v>1.084931506849315E-2</v>
      </c>
      <c r="F299">
        <f t="shared" si="32"/>
        <v>118821</v>
      </c>
      <c r="G299">
        <f t="shared" si="33"/>
        <v>11070833</v>
      </c>
      <c r="H299" s="14"/>
      <c r="I299">
        <f t="shared" si="34"/>
        <v>11070833</v>
      </c>
      <c r="J299" s="11" t="str">
        <f t="shared" si="28"/>
        <v>-</v>
      </c>
    </row>
    <row r="300" spans="1:10">
      <c r="A300" s="8">
        <v>46966</v>
      </c>
      <c r="B300">
        <f>SUMIF(利用履歴!$C$2:$C$48,"="&amp;定額コース支払!A300,利用履歴!$B$2:$B$48)</f>
        <v>0</v>
      </c>
      <c r="C300">
        <f t="shared" si="29"/>
        <v>11070833</v>
      </c>
      <c r="D300" s="9">
        <f t="shared" si="30"/>
        <v>31</v>
      </c>
      <c r="E300" s="12">
        <f t="shared" si="31"/>
        <v>1.1210958904109591E-2</v>
      </c>
      <c r="F300">
        <f t="shared" si="32"/>
        <v>124114</v>
      </c>
      <c r="G300">
        <f t="shared" si="33"/>
        <v>11194947</v>
      </c>
      <c r="H300" s="14"/>
      <c r="I300">
        <f t="shared" si="34"/>
        <v>11194947</v>
      </c>
      <c r="J300" s="11" t="str">
        <f t="shared" si="28"/>
        <v>-</v>
      </c>
    </row>
    <row r="301" spans="1:10">
      <c r="A301" s="8">
        <v>46997</v>
      </c>
      <c r="B301">
        <f>SUMIF(利用履歴!$C$2:$C$48,"="&amp;定額コース支払!A301,利用履歴!$B$2:$B$48)</f>
        <v>0</v>
      </c>
      <c r="C301">
        <f t="shared" si="29"/>
        <v>11194947</v>
      </c>
      <c r="D301" s="9">
        <f t="shared" si="30"/>
        <v>31</v>
      </c>
      <c r="E301" s="12">
        <f t="shared" si="31"/>
        <v>1.1210958904109591E-2</v>
      </c>
      <c r="F301">
        <f t="shared" si="32"/>
        <v>125506</v>
      </c>
      <c r="G301">
        <f t="shared" si="33"/>
        <v>11320453</v>
      </c>
      <c r="H301" s="14"/>
      <c r="I301">
        <f t="shared" si="34"/>
        <v>11320453</v>
      </c>
      <c r="J301" s="11" t="str">
        <f t="shared" si="28"/>
        <v>-</v>
      </c>
    </row>
    <row r="302" spans="1:10">
      <c r="A302" s="8">
        <v>47027</v>
      </c>
      <c r="B302">
        <f>SUMIF(利用履歴!$C$2:$C$48,"="&amp;定額コース支払!A302,利用履歴!$B$2:$B$48)</f>
        <v>0</v>
      </c>
      <c r="C302">
        <f t="shared" si="29"/>
        <v>11320453</v>
      </c>
      <c r="D302" s="9">
        <f t="shared" si="30"/>
        <v>30</v>
      </c>
      <c r="E302" s="12">
        <f t="shared" si="31"/>
        <v>1.084931506849315E-2</v>
      </c>
      <c r="F302">
        <f t="shared" si="32"/>
        <v>122819</v>
      </c>
      <c r="G302">
        <f t="shared" si="33"/>
        <v>11443272</v>
      </c>
      <c r="H302" s="14"/>
      <c r="I302">
        <f t="shared" si="34"/>
        <v>11443272</v>
      </c>
      <c r="J302" s="11" t="str">
        <f t="shared" si="28"/>
        <v>-</v>
      </c>
    </row>
    <row r="303" spans="1:10">
      <c r="A303" s="8">
        <v>47058</v>
      </c>
      <c r="B303">
        <f>SUMIF(利用履歴!$C$2:$C$48,"="&amp;定額コース支払!A303,利用履歴!$B$2:$B$48)</f>
        <v>0</v>
      </c>
      <c r="C303">
        <f t="shared" si="29"/>
        <v>11443272</v>
      </c>
      <c r="D303" s="9">
        <f t="shared" si="30"/>
        <v>31</v>
      </c>
      <c r="E303" s="12">
        <f t="shared" si="31"/>
        <v>1.1210958904109591E-2</v>
      </c>
      <c r="F303">
        <f t="shared" si="32"/>
        <v>128290</v>
      </c>
      <c r="G303">
        <f t="shared" si="33"/>
        <v>11571562</v>
      </c>
      <c r="H303" s="14"/>
      <c r="I303">
        <f t="shared" si="34"/>
        <v>11571562</v>
      </c>
      <c r="J303" s="11" t="str">
        <f t="shared" si="28"/>
        <v>-</v>
      </c>
    </row>
    <row r="304" spans="1:10">
      <c r="A304" s="8">
        <v>47088</v>
      </c>
      <c r="B304">
        <f>SUMIF(利用履歴!$C$2:$C$48,"="&amp;定額コース支払!A304,利用履歴!$B$2:$B$48)</f>
        <v>0</v>
      </c>
      <c r="C304">
        <f t="shared" si="29"/>
        <v>11571562</v>
      </c>
      <c r="D304" s="9">
        <f t="shared" si="30"/>
        <v>30</v>
      </c>
      <c r="E304" s="12">
        <f t="shared" si="31"/>
        <v>1.084931506849315E-2</v>
      </c>
      <c r="F304">
        <f t="shared" si="32"/>
        <v>125543</v>
      </c>
      <c r="G304">
        <f t="shared" si="33"/>
        <v>11697105</v>
      </c>
      <c r="H304" s="14"/>
      <c r="I304">
        <f t="shared" si="34"/>
        <v>11697105</v>
      </c>
      <c r="J304" s="11" t="str">
        <f t="shared" si="28"/>
        <v>-</v>
      </c>
    </row>
    <row r="305" spans="1:10">
      <c r="A305" s="8">
        <v>47119</v>
      </c>
      <c r="B305">
        <f>SUMIF(利用履歴!$C$2:$C$48,"="&amp;定額コース支払!A305,利用履歴!$B$2:$B$48)</f>
        <v>0</v>
      </c>
      <c r="C305">
        <f t="shared" si="29"/>
        <v>11697105</v>
      </c>
      <c r="D305" s="9">
        <f t="shared" si="30"/>
        <v>31</v>
      </c>
      <c r="E305" s="12">
        <f t="shared" si="31"/>
        <v>1.1210958904109591E-2</v>
      </c>
      <c r="F305">
        <f t="shared" si="32"/>
        <v>131135</v>
      </c>
      <c r="G305">
        <f t="shared" si="33"/>
        <v>11828240</v>
      </c>
      <c r="H305" s="14"/>
      <c r="I305">
        <f t="shared" si="34"/>
        <v>11828240</v>
      </c>
      <c r="J305" s="11" t="str">
        <f t="shared" si="28"/>
        <v>-</v>
      </c>
    </row>
    <row r="306" spans="1:10">
      <c r="A306" s="8">
        <v>47150</v>
      </c>
      <c r="B306">
        <f>SUMIF(利用履歴!$C$2:$C$48,"="&amp;定額コース支払!A306,利用履歴!$B$2:$B$48)</f>
        <v>0</v>
      </c>
      <c r="C306">
        <f t="shared" si="29"/>
        <v>11828240</v>
      </c>
      <c r="D306" s="9">
        <f t="shared" si="30"/>
        <v>31</v>
      </c>
      <c r="E306" s="12">
        <f t="shared" si="31"/>
        <v>1.1210958904109591E-2</v>
      </c>
      <c r="F306">
        <f t="shared" si="32"/>
        <v>132605</v>
      </c>
      <c r="G306">
        <f t="shared" si="33"/>
        <v>11960845</v>
      </c>
      <c r="H306" s="14"/>
      <c r="I306">
        <f t="shared" si="34"/>
        <v>11960845</v>
      </c>
      <c r="J306" s="11" t="str">
        <f t="shared" si="28"/>
        <v>-</v>
      </c>
    </row>
    <row r="307" spans="1:10">
      <c r="A307" s="8">
        <v>47178</v>
      </c>
      <c r="B307">
        <f>SUMIF(利用履歴!$C$2:$C$48,"="&amp;定額コース支払!A307,利用履歴!$B$2:$B$48)</f>
        <v>0</v>
      </c>
      <c r="C307">
        <f t="shared" si="29"/>
        <v>11960845</v>
      </c>
      <c r="D307" s="9">
        <f t="shared" si="30"/>
        <v>28</v>
      </c>
      <c r="E307" s="12">
        <f t="shared" si="31"/>
        <v>1.0126027397260274E-2</v>
      </c>
      <c r="F307">
        <f t="shared" si="32"/>
        <v>121115</v>
      </c>
      <c r="G307">
        <f t="shared" si="33"/>
        <v>12081960</v>
      </c>
      <c r="H307" s="14"/>
      <c r="I307">
        <f t="shared" si="34"/>
        <v>12081960</v>
      </c>
      <c r="J307" s="11" t="str">
        <f t="shared" si="28"/>
        <v>-</v>
      </c>
    </row>
    <row r="308" spans="1:10">
      <c r="A308" s="8">
        <v>47209</v>
      </c>
      <c r="B308">
        <f>SUMIF(利用履歴!$C$2:$C$48,"="&amp;定額コース支払!A308,利用履歴!$B$2:$B$48)</f>
        <v>0</v>
      </c>
      <c r="C308">
        <f t="shared" si="29"/>
        <v>12081960</v>
      </c>
      <c r="D308" s="9">
        <f t="shared" si="30"/>
        <v>31</v>
      </c>
      <c r="E308" s="12">
        <f t="shared" si="31"/>
        <v>1.1210958904109591E-2</v>
      </c>
      <c r="F308">
        <f t="shared" si="32"/>
        <v>135450</v>
      </c>
      <c r="G308">
        <f t="shared" si="33"/>
        <v>12217410</v>
      </c>
      <c r="H308" s="14"/>
      <c r="I308">
        <f t="shared" si="34"/>
        <v>12217410</v>
      </c>
      <c r="J308" s="11" t="str">
        <f t="shared" si="28"/>
        <v>-</v>
      </c>
    </row>
    <row r="309" spans="1:10">
      <c r="A309" s="8">
        <v>47239</v>
      </c>
      <c r="B309">
        <f>SUMIF(利用履歴!$C$2:$C$48,"="&amp;定額コース支払!A309,利用履歴!$B$2:$B$48)</f>
        <v>0</v>
      </c>
      <c r="C309">
        <f t="shared" si="29"/>
        <v>12217410</v>
      </c>
      <c r="D309" s="9">
        <f t="shared" si="30"/>
        <v>30</v>
      </c>
      <c r="E309" s="12">
        <f t="shared" si="31"/>
        <v>1.084931506849315E-2</v>
      </c>
      <c r="F309">
        <f t="shared" si="32"/>
        <v>132550</v>
      </c>
      <c r="G309">
        <f t="shared" si="33"/>
        <v>12349960</v>
      </c>
      <c r="H309" s="14"/>
      <c r="I309">
        <f t="shared" si="34"/>
        <v>12349960</v>
      </c>
      <c r="J309" s="11" t="str">
        <f t="shared" si="28"/>
        <v>-</v>
      </c>
    </row>
    <row r="310" spans="1:10">
      <c r="A310" s="8">
        <v>47270</v>
      </c>
      <c r="B310">
        <f>SUMIF(利用履歴!$C$2:$C$48,"="&amp;定額コース支払!A310,利用履歴!$B$2:$B$48)</f>
        <v>0</v>
      </c>
      <c r="C310">
        <f t="shared" si="29"/>
        <v>12349960</v>
      </c>
      <c r="D310" s="9">
        <f t="shared" si="30"/>
        <v>31</v>
      </c>
      <c r="E310" s="12">
        <f t="shared" si="31"/>
        <v>1.1210958904109591E-2</v>
      </c>
      <c r="F310">
        <f t="shared" si="32"/>
        <v>138454</v>
      </c>
      <c r="G310">
        <f t="shared" si="33"/>
        <v>12488414</v>
      </c>
      <c r="H310" s="14"/>
      <c r="I310">
        <f t="shared" si="34"/>
        <v>12488414</v>
      </c>
      <c r="J310" s="11" t="str">
        <f t="shared" si="28"/>
        <v>-</v>
      </c>
    </row>
    <row r="311" spans="1:10">
      <c r="A311" s="8">
        <v>47300</v>
      </c>
      <c r="B311">
        <f>SUMIF(利用履歴!$C$2:$C$48,"="&amp;定額コース支払!A311,利用履歴!$B$2:$B$48)</f>
        <v>0</v>
      </c>
      <c r="C311">
        <f t="shared" si="29"/>
        <v>12488414</v>
      </c>
      <c r="D311" s="9">
        <f t="shared" si="30"/>
        <v>30</v>
      </c>
      <c r="E311" s="12">
        <f t="shared" si="31"/>
        <v>1.084931506849315E-2</v>
      </c>
      <c r="F311">
        <f t="shared" si="32"/>
        <v>135490</v>
      </c>
      <c r="G311">
        <f t="shared" si="33"/>
        <v>12623904</v>
      </c>
      <c r="H311" s="14"/>
      <c r="I311">
        <f t="shared" si="34"/>
        <v>12623904</v>
      </c>
      <c r="J311" s="11" t="str">
        <f t="shared" si="28"/>
        <v>-</v>
      </c>
    </row>
    <row r="312" spans="1:10">
      <c r="A312" s="8">
        <v>47331</v>
      </c>
      <c r="B312">
        <f>SUMIF(利用履歴!$C$2:$C$48,"="&amp;定額コース支払!A312,利用履歴!$B$2:$B$48)</f>
        <v>0</v>
      </c>
      <c r="C312">
        <f t="shared" si="29"/>
        <v>12623904</v>
      </c>
      <c r="D312" s="9">
        <f t="shared" si="30"/>
        <v>31</v>
      </c>
      <c r="E312" s="12">
        <f t="shared" si="31"/>
        <v>1.1210958904109591E-2</v>
      </c>
      <c r="F312">
        <f t="shared" si="32"/>
        <v>141526</v>
      </c>
      <c r="G312">
        <f t="shared" si="33"/>
        <v>12765430</v>
      </c>
      <c r="H312" s="14"/>
      <c r="I312">
        <f t="shared" si="34"/>
        <v>12765430</v>
      </c>
      <c r="J312" s="11" t="str">
        <f t="shared" si="28"/>
        <v>-</v>
      </c>
    </row>
    <row r="313" spans="1:10">
      <c r="A313" s="8">
        <v>47362</v>
      </c>
      <c r="B313">
        <f>SUMIF(利用履歴!$C$2:$C$48,"="&amp;定額コース支払!A313,利用履歴!$B$2:$B$48)</f>
        <v>0</v>
      </c>
      <c r="C313">
        <f t="shared" si="29"/>
        <v>12765430</v>
      </c>
      <c r="D313" s="9">
        <f t="shared" si="30"/>
        <v>31</v>
      </c>
      <c r="E313" s="12">
        <f t="shared" si="31"/>
        <v>1.1210958904109591E-2</v>
      </c>
      <c r="F313">
        <f t="shared" si="32"/>
        <v>143112</v>
      </c>
      <c r="G313">
        <f t="shared" si="33"/>
        <v>12908542</v>
      </c>
      <c r="H313" s="14"/>
      <c r="I313">
        <f t="shared" si="34"/>
        <v>12908542</v>
      </c>
      <c r="J313" s="11" t="str">
        <f t="shared" si="28"/>
        <v>-</v>
      </c>
    </row>
    <row r="314" spans="1:10">
      <c r="A314" s="8">
        <v>47392</v>
      </c>
      <c r="B314">
        <f>SUMIF(利用履歴!$C$2:$C$48,"="&amp;定額コース支払!A314,利用履歴!$B$2:$B$48)</f>
        <v>0</v>
      </c>
      <c r="C314">
        <f t="shared" si="29"/>
        <v>12908542</v>
      </c>
      <c r="D314" s="9">
        <f t="shared" si="30"/>
        <v>30</v>
      </c>
      <c r="E314" s="12">
        <f t="shared" si="31"/>
        <v>1.084931506849315E-2</v>
      </c>
      <c r="F314">
        <f t="shared" si="32"/>
        <v>140048</v>
      </c>
      <c r="G314">
        <f t="shared" si="33"/>
        <v>13048590</v>
      </c>
      <c r="H314" s="14"/>
      <c r="I314">
        <f t="shared" si="34"/>
        <v>13048590</v>
      </c>
      <c r="J314" s="11" t="str">
        <f t="shared" si="28"/>
        <v>-</v>
      </c>
    </row>
    <row r="315" spans="1:10">
      <c r="A315" s="8">
        <v>47423</v>
      </c>
      <c r="B315">
        <f>SUMIF(利用履歴!$C$2:$C$48,"="&amp;定額コース支払!A315,利用履歴!$B$2:$B$48)</f>
        <v>0</v>
      </c>
      <c r="C315">
        <f t="shared" si="29"/>
        <v>13048590</v>
      </c>
      <c r="D315" s="9">
        <f t="shared" si="30"/>
        <v>31</v>
      </c>
      <c r="E315" s="12">
        <f t="shared" si="31"/>
        <v>1.1210958904109591E-2</v>
      </c>
      <c r="F315">
        <f t="shared" si="32"/>
        <v>146287</v>
      </c>
      <c r="G315">
        <f t="shared" si="33"/>
        <v>13194877</v>
      </c>
      <c r="H315" s="14"/>
      <c r="I315">
        <f t="shared" si="34"/>
        <v>13194877</v>
      </c>
      <c r="J315" s="11" t="str">
        <f t="shared" si="28"/>
        <v>-</v>
      </c>
    </row>
    <row r="316" spans="1:10">
      <c r="A316" s="8">
        <v>47453</v>
      </c>
      <c r="B316">
        <f>SUMIF(利用履歴!$C$2:$C$48,"="&amp;定額コース支払!A316,利用履歴!$B$2:$B$48)</f>
        <v>0</v>
      </c>
      <c r="C316">
        <f t="shared" si="29"/>
        <v>13194877</v>
      </c>
      <c r="D316" s="9">
        <f t="shared" si="30"/>
        <v>30</v>
      </c>
      <c r="E316" s="12">
        <f t="shared" si="31"/>
        <v>1.084931506849315E-2</v>
      </c>
      <c r="F316">
        <f t="shared" si="32"/>
        <v>143155</v>
      </c>
      <c r="G316">
        <f t="shared" si="33"/>
        <v>13338032</v>
      </c>
      <c r="H316" s="14"/>
      <c r="I316">
        <f t="shared" si="34"/>
        <v>13338032</v>
      </c>
      <c r="J316" s="11" t="str">
        <f t="shared" si="28"/>
        <v>-</v>
      </c>
    </row>
    <row r="317" spans="1:10">
      <c r="A317" s="8">
        <v>47484</v>
      </c>
      <c r="B317">
        <f>SUMIF(利用履歴!$C$2:$C$48,"="&amp;定額コース支払!A317,利用履歴!$B$2:$B$48)</f>
        <v>0</v>
      </c>
      <c r="C317">
        <f t="shared" si="29"/>
        <v>13338032</v>
      </c>
      <c r="D317" s="9">
        <f t="shared" si="30"/>
        <v>31</v>
      </c>
      <c r="E317" s="12">
        <f t="shared" si="31"/>
        <v>1.1210958904109591E-2</v>
      </c>
      <c r="F317">
        <f t="shared" si="32"/>
        <v>149532</v>
      </c>
      <c r="G317">
        <f t="shared" si="33"/>
        <v>13487564</v>
      </c>
      <c r="H317" s="14"/>
      <c r="I317">
        <f t="shared" si="34"/>
        <v>13487564</v>
      </c>
      <c r="J317" s="11" t="str">
        <f t="shared" si="28"/>
        <v>-</v>
      </c>
    </row>
    <row r="318" spans="1:10">
      <c r="A318" s="8">
        <v>47515</v>
      </c>
      <c r="B318">
        <f>SUMIF(利用履歴!$C$2:$C$48,"="&amp;定額コース支払!A318,利用履歴!$B$2:$B$48)</f>
        <v>0</v>
      </c>
      <c r="C318">
        <f t="shared" si="29"/>
        <v>13487564</v>
      </c>
      <c r="D318" s="9">
        <f t="shared" si="30"/>
        <v>31</v>
      </c>
      <c r="E318" s="12">
        <f t="shared" si="31"/>
        <v>1.1210958904109591E-2</v>
      </c>
      <c r="F318">
        <f t="shared" si="32"/>
        <v>151208</v>
      </c>
      <c r="G318">
        <f t="shared" si="33"/>
        <v>13638772</v>
      </c>
      <c r="H318" s="14"/>
      <c r="I318">
        <f t="shared" si="34"/>
        <v>13638772</v>
      </c>
      <c r="J318" s="11" t="str">
        <f t="shared" si="28"/>
        <v>-</v>
      </c>
    </row>
    <row r="319" spans="1:10">
      <c r="A319" s="8">
        <v>47543</v>
      </c>
      <c r="B319">
        <f>SUMIF(利用履歴!$C$2:$C$48,"="&amp;定額コース支払!A319,利用履歴!$B$2:$B$48)</f>
        <v>0</v>
      </c>
      <c r="C319">
        <f t="shared" si="29"/>
        <v>13638772</v>
      </c>
      <c r="D319" s="9">
        <f t="shared" si="30"/>
        <v>28</v>
      </c>
      <c r="E319" s="12">
        <f t="shared" si="31"/>
        <v>1.0126027397260274E-2</v>
      </c>
      <c r="F319">
        <f t="shared" si="32"/>
        <v>138106</v>
      </c>
      <c r="G319">
        <f t="shared" si="33"/>
        <v>13776878</v>
      </c>
      <c r="H319" s="14"/>
      <c r="I319">
        <f t="shared" si="34"/>
        <v>13776878</v>
      </c>
      <c r="J319" s="11" t="str">
        <f t="shared" si="28"/>
        <v>-</v>
      </c>
    </row>
    <row r="320" spans="1:10">
      <c r="A320" s="8">
        <v>47574</v>
      </c>
      <c r="B320">
        <f>SUMIF(利用履歴!$C$2:$C$48,"="&amp;定額コース支払!A320,利用履歴!$B$2:$B$48)</f>
        <v>0</v>
      </c>
      <c r="C320">
        <f t="shared" si="29"/>
        <v>13776878</v>
      </c>
      <c r="D320" s="9">
        <f t="shared" si="30"/>
        <v>31</v>
      </c>
      <c r="E320" s="12">
        <f t="shared" si="31"/>
        <v>1.1210958904109591E-2</v>
      </c>
      <c r="F320">
        <f t="shared" si="32"/>
        <v>154452</v>
      </c>
      <c r="G320">
        <f t="shared" si="33"/>
        <v>13931330</v>
      </c>
      <c r="H320" s="14"/>
      <c r="I320">
        <f t="shared" si="34"/>
        <v>13931330</v>
      </c>
      <c r="J320" s="11" t="str">
        <f t="shared" si="28"/>
        <v>-</v>
      </c>
    </row>
    <row r="321" spans="1:10">
      <c r="A321" s="8">
        <v>47604</v>
      </c>
      <c r="B321">
        <f>SUMIF(利用履歴!$C$2:$C$48,"="&amp;定額コース支払!A321,利用履歴!$B$2:$B$48)</f>
        <v>0</v>
      </c>
      <c r="C321">
        <f t="shared" si="29"/>
        <v>13931330</v>
      </c>
      <c r="D321" s="9">
        <f t="shared" si="30"/>
        <v>30</v>
      </c>
      <c r="E321" s="12">
        <f t="shared" si="31"/>
        <v>1.084931506849315E-2</v>
      </c>
      <c r="F321">
        <f t="shared" si="32"/>
        <v>151145</v>
      </c>
      <c r="G321">
        <f t="shared" si="33"/>
        <v>14082475</v>
      </c>
      <c r="H321" s="14"/>
      <c r="I321">
        <f t="shared" si="34"/>
        <v>14082475</v>
      </c>
      <c r="J321" s="11" t="str">
        <f t="shared" si="28"/>
        <v>-</v>
      </c>
    </row>
    <row r="322" spans="1:10">
      <c r="A322" s="8">
        <v>47635</v>
      </c>
      <c r="B322">
        <f>SUMIF(利用履歴!$C$2:$C$48,"="&amp;定額コース支払!A322,利用履歴!$B$2:$B$48)</f>
        <v>0</v>
      </c>
      <c r="C322">
        <f t="shared" si="29"/>
        <v>14082475</v>
      </c>
      <c r="D322" s="9">
        <f t="shared" si="30"/>
        <v>31</v>
      </c>
      <c r="E322" s="12">
        <f t="shared" si="31"/>
        <v>1.1210958904109591E-2</v>
      </c>
      <c r="F322">
        <f t="shared" si="32"/>
        <v>157878</v>
      </c>
      <c r="G322">
        <f t="shared" si="33"/>
        <v>14240353</v>
      </c>
      <c r="H322" s="14"/>
      <c r="I322">
        <f t="shared" si="34"/>
        <v>14240353</v>
      </c>
      <c r="J322" s="11" t="str">
        <f t="shared" si="28"/>
        <v>-</v>
      </c>
    </row>
    <row r="323" spans="1:10">
      <c r="A323" s="8">
        <v>47665</v>
      </c>
      <c r="B323">
        <f>SUMIF(利用履歴!$C$2:$C$48,"="&amp;定額コース支払!A323,利用履歴!$B$2:$B$48)</f>
        <v>0</v>
      </c>
      <c r="C323">
        <f t="shared" si="29"/>
        <v>14240353</v>
      </c>
      <c r="D323" s="9">
        <f t="shared" si="30"/>
        <v>30</v>
      </c>
      <c r="E323" s="12">
        <f t="shared" si="31"/>
        <v>1.084931506849315E-2</v>
      </c>
      <c r="F323">
        <f t="shared" si="32"/>
        <v>154498</v>
      </c>
      <c r="G323">
        <f t="shared" si="33"/>
        <v>14394851</v>
      </c>
      <c r="H323" s="14"/>
      <c r="I323">
        <f t="shared" si="34"/>
        <v>14394851</v>
      </c>
      <c r="J323" s="11" t="str">
        <f t="shared" si="28"/>
        <v>-</v>
      </c>
    </row>
    <row r="324" spans="1:10">
      <c r="A324" s="8">
        <v>47696</v>
      </c>
      <c r="B324">
        <f>SUMIF(利用履歴!$C$2:$C$48,"="&amp;定額コース支払!A324,利用履歴!$B$2:$B$48)</f>
        <v>0</v>
      </c>
      <c r="C324">
        <f t="shared" si="29"/>
        <v>14394851</v>
      </c>
      <c r="D324" s="9">
        <f t="shared" si="30"/>
        <v>31</v>
      </c>
      <c r="E324" s="12">
        <f t="shared" si="31"/>
        <v>1.1210958904109591E-2</v>
      </c>
      <c r="F324">
        <f t="shared" si="32"/>
        <v>161380</v>
      </c>
      <c r="G324">
        <f t="shared" si="33"/>
        <v>14556231</v>
      </c>
      <c r="H324" s="14"/>
      <c r="I324">
        <f t="shared" si="34"/>
        <v>14556231</v>
      </c>
      <c r="J324" s="11" t="str">
        <f t="shared" si="28"/>
        <v>-</v>
      </c>
    </row>
    <row r="325" spans="1:10">
      <c r="A325" s="8">
        <v>47727</v>
      </c>
      <c r="B325">
        <f>SUMIF(利用履歴!$C$2:$C$48,"="&amp;定額コース支払!A325,利用履歴!$B$2:$B$48)</f>
        <v>0</v>
      </c>
      <c r="C325">
        <f t="shared" si="29"/>
        <v>14556231</v>
      </c>
      <c r="D325" s="9">
        <f t="shared" si="30"/>
        <v>31</v>
      </c>
      <c r="E325" s="12">
        <f t="shared" si="31"/>
        <v>1.1210958904109591E-2</v>
      </c>
      <c r="F325">
        <f t="shared" si="32"/>
        <v>163189</v>
      </c>
      <c r="G325">
        <f t="shared" si="33"/>
        <v>14719420</v>
      </c>
      <c r="H325" s="14"/>
      <c r="I325">
        <f t="shared" si="34"/>
        <v>14719420</v>
      </c>
      <c r="J325" s="11" t="str">
        <f t="shared" si="28"/>
        <v>-</v>
      </c>
    </row>
    <row r="326" spans="1:10">
      <c r="A326" s="8">
        <v>47757</v>
      </c>
      <c r="B326">
        <f>SUMIF(利用履歴!$C$2:$C$48,"="&amp;定額コース支払!A326,利用履歴!$B$2:$B$48)</f>
        <v>0</v>
      </c>
      <c r="C326">
        <f t="shared" si="29"/>
        <v>14719420</v>
      </c>
      <c r="D326" s="9">
        <f t="shared" si="30"/>
        <v>30</v>
      </c>
      <c r="E326" s="12">
        <f t="shared" si="31"/>
        <v>1.084931506849315E-2</v>
      </c>
      <c r="F326">
        <f t="shared" si="32"/>
        <v>159695</v>
      </c>
      <c r="G326">
        <f t="shared" si="33"/>
        <v>14879115</v>
      </c>
      <c r="H326" s="14"/>
      <c r="I326">
        <f t="shared" si="34"/>
        <v>14879115</v>
      </c>
      <c r="J326" s="11" t="str">
        <f t="shared" ref="J326:J389" si="35">IF(H326=0,"-",F326/H326)</f>
        <v>-</v>
      </c>
    </row>
    <row r="327" spans="1:10">
      <c r="A327" s="8">
        <v>47788</v>
      </c>
      <c r="B327">
        <f>SUMIF(利用履歴!$C$2:$C$48,"="&amp;定額コース支払!A327,利用履歴!$B$2:$B$48)</f>
        <v>0</v>
      </c>
      <c r="C327">
        <f t="shared" ref="C327:C390" si="36">B326+I326</f>
        <v>14879115</v>
      </c>
      <c r="D327" s="9">
        <f t="shared" ref="D327:D390" si="37">A327-A326</f>
        <v>31</v>
      </c>
      <c r="E327" s="12">
        <f t="shared" ref="E327:E390" si="38">$B$1*D327/365</f>
        <v>1.1210958904109591E-2</v>
      </c>
      <c r="F327">
        <f t="shared" ref="F327:F390" si="39">INT(E327*C327)</f>
        <v>166809</v>
      </c>
      <c r="G327">
        <f t="shared" ref="G327:G390" si="40">F327+C327</f>
        <v>15045924</v>
      </c>
      <c r="H327" s="14"/>
      <c r="I327">
        <f t="shared" ref="I327:I390" si="41">G327-H327</f>
        <v>15045924</v>
      </c>
      <c r="J327" s="11" t="str">
        <f t="shared" si="35"/>
        <v>-</v>
      </c>
    </row>
    <row r="328" spans="1:10">
      <c r="A328" s="8">
        <v>47818</v>
      </c>
      <c r="B328">
        <f>SUMIF(利用履歴!$C$2:$C$48,"="&amp;定額コース支払!A328,利用履歴!$B$2:$B$48)</f>
        <v>0</v>
      </c>
      <c r="C328">
        <f t="shared" si="36"/>
        <v>15045924</v>
      </c>
      <c r="D328" s="9">
        <f t="shared" si="37"/>
        <v>30</v>
      </c>
      <c r="E328" s="12">
        <f t="shared" si="38"/>
        <v>1.084931506849315E-2</v>
      </c>
      <c r="F328">
        <f t="shared" si="39"/>
        <v>163237</v>
      </c>
      <c r="G328">
        <f t="shared" si="40"/>
        <v>15209161</v>
      </c>
      <c r="H328" s="14"/>
      <c r="I328">
        <f t="shared" si="41"/>
        <v>15209161</v>
      </c>
      <c r="J328" s="11" t="str">
        <f t="shared" si="35"/>
        <v>-</v>
      </c>
    </row>
    <row r="329" spans="1:10">
      <c r="A329" s="8">
        <v>47849</v>
      </c>
      <c r="B329">
        <f>SUMIF(利用履歴!$C$2:$C$48,"="&amp;定額コース支払!A329,利用履歴!$B$2:$B$48)</f>
        <v>0</v>
      </c>
      <c r="C329">
        <f t="shared" si="36"/>
        <v>15209161</v>
      </c>
      <c r="D329" s="9">
        <f t="shared" si="37"/>
        <v>31</v>
      </c>
      <c r="E329" s="12">
        <f t="shared" si="38"/>
        <v>1.1210958904109591E-2</v>
      </c>
      <c r="F329">
        <f t="shared" si="39"/>
        <v>170509</v>
      </c>
      <c r="G329">
        <f t="shared" si="40"/>
        <v>15379670</v>
      </c>
      <c r="H329" s="14"/>
      <c r="I329">
        <f t="shared" si="41"/>
        <v>15379670</v>
      </c>
      <c r="J329" s="11" t="str">
        <f t="shared" si="35"/>
        <v>-</v>
      </c>
    </row>
    <row r="330" spans="1:10">
      <c r="A330" s="8">
        <v>47880</v>
      </c>
      <c r="B330">
        <f>SUMIF(利用履歴!$C$2:$C$48,"="&amp;定額コース支払!A330,利用履歴!$B$2:$B$48)</f>
        <v>0</v>
      </c>
      <c r="C330">
        <f t="shared" si="36"/>
        <v>15379670</v>
      </c>
      <c r="D330" s="9">
        <f t="shared" si="37"/>
        <v>31</v>
      </c>
      <c r="E330" s="12">
        <f t="shared" si="38"/>
        <v>1.1210958904109591E-2</v>
      </c>
      <c r="F330">
        <f t="shared" si="39"/>
        <v>172420</v>
      </c>
      <c r="G330">
        <f t="shared" si="40"/>
        <v>15552090</v>
      </c>
      <c r="H330" s="14"/>
      <c r="I330">
        <f t="shared" si="41"/>
        <v>15552090</v>
      </c>
      <c r="J330" s="11" t="str">
        <f t="shared" si="35"/>
        <v>-</v>
      </c>
    </row>
    <row r="331" spans="1:10">
      <c r="A331" s="8">
        <v>47908</v>
      </c>
      <c r="B331">
        <f>SUMIF(利用履歴!$C$2:$C$48,"="&amp;定額コース支払!A331,利用履歴!$B$2:$B$48)</f>
        <v>0</v>
      </c>
      <c r="C331">
        <f t="shared" si="36"/>
        <v>15552090</v>
      </c>
      <c r="D331" s="9">
        <f t="shared" si="37"/>
        <v>28</v>
      </c>
      <c r="E331" s="12">
        <f t="shared" si="38"/>
        <v>1.0126027397260274E-2</v>
      </c>
      <c r="F331">
        <f t="shared" si="39"/>
        <v>157480</v>
      </c>
      <c r="G331">
        <f t="shared" si="40"/>
        <v>15709570</v>
      </c>
      <c r="H331" s="14"/>
      <c r="I331">
        <f t="shared" si="41"/>
        <v>15709570</v>
      </c>
      <c r="J331" s="11" t="str">
        <f t="shared" si="35"/>
        <v>-</v>
      </c>
    </row>
    <row r="332" spans="1:10">
      <c r="A332" s="8">
        <v>47939</v>
      </c>
      <c r="B332">
        <f>SUMIF(利用履歴!$C$2:$C$48,"="&amp;定額コース支払!A332,利用履歴!$B$2:$B$48)</f>
        <v>0</v>
      </c>
      <c r="C332">
        <f t="shared" si="36"/>
        <v>15709570</v>
      </c>
      <c r="D332" s="9">
        <f t="shared" si="37"/>
        <v>31</v>
      </c>
      <c r="E332" s="12">
        <f t="shared" si="38"/>
        <v>1.1210958904109591E-2</v>
      </c>
      <c r="F332">
        <f t="shared" si="39"/>
        <v>176119</v>
      </c>
      <c r="G332">
        <f t="shared" si="40"/>
        <v>15885689</v>
      </c>
      <c r="H332" s="14"/>
      <c r="I332">
        <f t="shared" si="41"/>
        <v>15885689</v>
      </c>
      <c r="J332" s="11" t="str">
        <f t="shared" si="35"/>
        <v>-</v>
      </c>
    </row>
    <row r="333" spans="1:10">
      <c r="A333" s="8">
        <v>47969</v>
      </c>
      <c r="B333">
        <f>SUMIF(利用履歴!$C$2:$C$48,"="&amp;定額コース支払!A333,利用履歴!$B$2:$B$48)</f>
        <v>0</v>
      </c>
      <c r="C333">
        <f t="shared" si="36"/>
        <v>15885689</v>
      </c>
      <c r="D333" s="9">
        <f t="shared" si="37"/>
        <v>30</v>
      </c>
      <c r="E333" s="12">
        <f t="shared" si="38"/>
        <v>1.084931506849315E-2</v>
      </c>
      <c r="F333">
        <f t="shared" si="39"/>
        <v>172348</v>
      </c>
      <c r="G333">
        <f t="shared" si="40"/>
        <v>16058037</v>
      </c>
      <c r="H333" s="14"/>
      <c r="I333">
        <f t="shared" si="41"/>
        <v>16058037</v>
      </c>
      <c r="J333" s="11" t="str">
        <f t="shared" si="35"/>
        <v>-</v>
      </c>
    </row>
    <row r="334" spans="1:10">
      <c r="A334" s="8">
        <v>48000</v>
      </c>
      <c r="B334">
        <f>SUMIF(利用履歴!$C$2:$C$48,"="&amp;定額コース支払!A334,利用履歴!$B$2:$B$48)</f>
        <v>0</v>
      </c>
      <c r="C334">
        <f t="shared" si="36"/>
        <v>16058037</v>
      </c>
      <c r="D334" s="9">
        <f t="shared" si="37"/>
        <v>31</v>
      </c>
      <c r="E334" s="12">
        <f t="shared" si="38"/>
        <v>1.1210958904109591E-2</v>
      </c>
      <c r="F334">
        <f t="shared" si="39"/>
        <v>180025</v>
      </c>
      <c r="G334">
        <f t="shared" si="40"/>
        <v>16238062</v>
      </c>
      <c r="H334" s="14"/>
      <c r="I334">
        <f t="shared" si="41"/>
        <v>16238062</v>
      </c>
      <c r="J334" s="11" t="str">
        <f t="shared" si="35"/>
        <v>-</v>
      </c>
    </row>
    <row r="335" spans="1:10">
      <c r="A335" s="8">
        <v>48030</v>
      </c>
      <c r="B335">
        <f>SUMIF(利用履歴!$C$2:$C$48,"="&amp;定額コース支払!A335,利用履歴!$B$2:$B$48)</f>
        <v>0</v>
      </c>
      <c r="C335">
        <f t="shared" si="36"/>
        <v>16238062</v>
      </c>
      <c r="D335" s="9">
        <f t="shared" si="37"/>
        <v>30</v>
      </c>
      <c r="E335" s="12">
        <f t="shared" si="38"/>
        <v>1.084931506849315E-2</v>
      </c>
      <c r="F335">
        <f t="shared" si="39"/>
        <v>176171</v>
      </c>
      <c r="G335">
        <f t="shared" si="40"/>
        <v>16414233</v>
      </c>
      <c r="H335" s="14"/>
      <c r="I335">
        <f t="shared" si="41"/>
        <v>16414233</v>
      </c>
      <c r="J335" s="11" t="str">
        <f t="shared" si="35"/>
        <v>-</v>
      </c>
    </row>
    <row r="336" spans="1:10">
      <c r="A336" s="8">
        <v>48061</v>
      </c>
      <c r="B336">
        <f>SUMIF(利用履歴!$C$2:$C$48,"="&amp;定額コース支払!A336,利用履歴!$B$2:$B$48)</f>
        <v>0</v>
      </c>
      <c r="C336">
        <f t="shared" si="36"/>
        <v>16414233</v>
      </c>
      <c r="D336" s="9">
        <f t="shared" si="37"/>
        <v>31</v>
      </c>
      <c r="E336" s="12">
        <f t="shared" si="38"/>
        <v>1.1210958904109591E-2</v>
      </c>
      <c r="F336">
        <f t="shared" si="39"/>
        <v>184019</v>
      </c>
      <c r="G336">
        <f t="shared" si="40"/>
        <v>16598252</v>
      </c>
      <c r="H336" s="14"/>
      <c r="I336">
        <f t="shared" si="41"/>
        <v>16598252</v>
      </c>
      <c r="J336" s="11" t="str">
        <f t="shared" si="35"/>
        <v>-</v>
      </c>
    </row>
    <row r="337" spans="1:10">
      <c r="A337" s="8">
        <v>48092</v>
      </c>
      <c r="B337">
        <f>SUMIF(利用履歴!$C$2:$C$48,"="&amp;定額コース支払!A337,利用履歴!$B$2:$B$48)</f>
        <v>0</v>
      </c>
      <c r="C337">
        <f t="shared" si="36"/>
        <v>16598252</v>
      </c>
      <c r="D337" s="9">
        <f t="shared" si="37"/>
        <v>31</v>
      </c>
      <c r="E337" s="12">
        <f t="shared" si="38"/>
        <v>1.1210958904109591E-2</v>
      </c>
      <c r="F337">
        <f t="shared" si="39"/>
        <v>186082</v>
      </c>
      <c r="G337">
        <f t="shared" si="40"/>
        <v>16784334</v>
      </c>
      <c r="H337" s="14"/>
      <c r="I337">
        <f t="shared" si="41"/>
        <v>16784334</v>
      </c>
      <c r="J337" s="11" t="str">
        <f t="shared" si="35"/>
        <v>-</v>
      </c>
    </row>
    <row r="338" spans="1:10">
      <c r="A338" s="8">
        <v>48122</v>
      </c>
      <c r="B338">
        <f>SUMIF(利用履歴!$C$2:$C$48,"="&amp;定額コース支払!A338,利用履歴!$B$2:$B$48)</f>
        <v>0</v>
      </c>
      <c r="C338">
        <f t="shared" si="36"/>
        <v>16784334</v>
      </c>
      <c r="D338" s="9">
        <f t="shared" si="37"/>
        <v>30</v>
      </c>
      <c r="E338" s="12">
        <f t="shared" si="38"/>
        <v>1.084931506849315E-2</v>
      </c>
      <c r="F338">
        <f t="shared" si="39"/>
        <v>182098</v>
      </c>
      <c r="G338">
        <f t="shared" si="40"/>
        <v>16966432</v>
      </c>
      <c r="H338" s="14"/>
      <c r="I338">
        <f t="shared" si="41"/>
        <v>16966432</v>
      </c>
      <c r="J338" s="11" t="str">
        <f t="shared" si="35"/>
        <v>-</v>
      </c>
    </row>
    <row r="339" spans="1:10">
      <c r="A339" s="8">
        <v>48153</v>
      </c>
      <c r="B339">
        <f>SUMIF(利用履歴!$C$2:$C$48,"="&amp;定額コース支払!A339,利用履歴!$B$2:$B$48)</f>
        <v>0</v>
      </c>
      <c r="C339">
        <f t="shared" si="36"/>
        <v>16966432</v>
      </c>
      <c r="D339" s="9">
        <f t="shared" si="37"/>
        <v>31</v>
      </c>
      <c r="E339" s="12">
        <f t="shared" si="38"/>
        <v>1.1210958904109591E-2</v>
      </c>
      <c r="F339">
        <f t="shared" si="39"/>
        <v>190209</v>
      </c>
      <c r="G339">
        <f t="shared" si="40"/>
        <v>17156641</v>
      </c>
      <c r="H339" s="14"/>
      <c r="I339">
        <f t="shared" si="41"/>
        <v>17156641</v>
      </c>
      <c r="J339" s="11" t="str">
        <f t="shared" si="35"/>
        <v>-</v>
      </c>
    </row>
    <row r="340" spans="1:10">
      <c r="A340" s="8">
        <v>48183</v>
      </c>
      <c r="B340">
        <f>SUMIF(利用履歴!$C$2:$C$48,"="&amp;定額コース支払!A340,利用履歴!$B$2:$B$48)</f>
        <v>0</v>
      </c>
      <c r="C340">
        <f t="shared" si="36"/>
        <v>17156641</v>
      </c>
      <c r="D340" s="9">
        <f t="shared" si="37"/>
        <v>30</v>
      </c>
      <c r="E340" s="12">
        <f t="shared" si="38"/>
        <v>1.084931506849315E-2</v>
      </c>
      <c r="F340">
        <f t="shared" si="39"/>
        <v>186137</v>
      </c>
      <c r="G340">
        <f t="shared" si="40"/>
        <v>17342778</v>
      </c>
      <c r="H340" s="14"/>
      <c r="I340">
        <f t="shared" si="41"/>
        <v>17342778</v>
      </c>
      <c r="J340" s="11" t="str">
        <f t="shared" si="35"/>
        <v>-</v>
      </c>
    </row>
    <row r="341" spans="1:10">
      <c r="A341" s="8">
        <v>48214</v>
      </c>
      <c r="B341">
        <f>SUMIF(利用履歴!$C$2:$C$48,"="&amp;定額コース支払!A341,利用履歴!$B$2:$B$48)</f>
        <v>0</v>
      </c>
      <c r="C341">
        <f t="shared" si="36"/>
        <v>17342778</v>
      </c>
      <c r="D341" s="9">
        <f t="shared" si="37"/>
        <v>31</v>
      </c>
      <c r="E341" s="12">
        <f t="shared" si="38"/>
        <v>1.1210958904109591E-2</v>
      </c>
      <c r="F341">
        <f t="shared" si="39"/>
        <v>194429</v>
      </c>
      <c r="G341">
        <f t="shared" si="40"/>
        <v>17537207</v>
      </c>
      <c r="H341" s="14"/>
      <c r="I341">
        <f t="shared" si="41"/>
        <v>17537207</v>
      </c>
      <c r="J341" s="11" t="str">
        <f t="shared" si="35"/>
        <v>-</v>
      </c>
    </row>
    <row r="342" spans="1:10">
      <c r="A342" s="8">
        <v>48245</v>
      </c>
      <c r="B342">
        <f>SUMIF(利用履歴!$C$2:$C$48,"="&amp;定額コース支払!A342,利用履歴!$B$2:$B$48)</f>
        <v>0</v>
      </c>
      <c r="C342">
        <f t="shared" si="36"/>
        <v>17537207</v>
      </c>
      <c r="D342" s="9">
        <f t="shared" si="37"/>
        <v>31</v>
      </c>
      <c r="E342" s="12">
        <f t="shared" si="38"/>
        <v>1.1210958904109591E-2</v>
      </c>
      <c r="F342">
        <f t="shared" si="39"/>
        <v>196608</v>
      </c>
      <c r="G342">
        <f t="shared" si="40"/>
        <v>17733815</v>
      </c>
      <c r="H342" s="14"/>
      <c r="I342">
        <f t="shared" si="41"/>
        <v>17733815</v>
      </c>
      <c r="J342" s="11" t="str">
        <f t="shared" si="35"/>
        <v>-</v>
      </c>
    </row>
    <row r="343" spans="1:10">
      <c r="A343" s="8">
        <v>48274</v>
      </c>
      <c r="B343">
        <f>SUMIF(利用履歴!$C$2:$C$48,"="&amp;定額コース支払!A343,利用履歴!$B$2:$B$48)</f>
        <v>0</v>
      </c>
      <c r="C343">
        <f t="shared" si="36"/>
        <v>17733815</v>
      </c>
      <c r="D343" s="9">
        <f t="shared" si="37"/>
        <v>29</v>
      </c>
      <c r="E343" s="12">
        <f t="shared" si="38"/>
        <v>1.0487671232876713E-2</v>
      </c>
      <c r="F343">
        <f t="shared" si="39"/>
        <v>185986</v>
      </c>
      <c r="G343">
        <f t="shared" si="40"/>
        <v>17919801</v>
      </c>
      <c r="H343" s="14"/>
      <c r="I343">
        <f t="shared" si="41"/>
        <v>17919801</v>
      </c>
      <c r="J343" s="11" t="str">
        <f t="shared" si="35"/>
        <v>-</v>
      </c>
    </row>
    <row r="344" spans="1:10">
      <c r="A344" s="8">
        <v>48305</v>
      </c>
      <c r="B344">
        <f>SUMIF(利用履歴!$C$2:$C$48,"="&amp;定額コース支払!A344,利用履歴!$B$2:$B$48)</f>
        <v>0</v>
      </c>
      <c r="C344">
        <f t="shared" si="36"/>
        <v>17919801</v>
      </c>
      <c r="D344" s="9">
        <f t="shared" si="37"/>
        <v>31</v>
      </c>
      <c r="E344" s="12">
        <f t="shared" si="38"/>
        <v>1.1210958904109591E-2</v>
      </c>
      <c r="F344">
        <f t="shared" si="39"/>
        <v>200898</v>
      </c>
      <c r="G344">
        <f t="shared" si="40"/>
        <v>18120699</v>
      </c>
      <c r="H344" s="14"/>
      <c r="I344">
        <f t="shared" si="41"/>
        <v>18120699</v>
      </c>
      <c r="J344" s="11" t="str">
        <f t="shared" si="35"/>
        <v>-</v>
      </c>
    </row>
    <row r="345" spans="1:10">
      <c r="A345" s="8">
        <v>48335</v>
      </c>
      <c r="B345">
        <f>SUMIF(利用履歴!$C$2:$C$48,"="&amp;定額コース支払!A345,利用履歴!$B$2:$B$48)</f>
        <v>0</v>
      </c>
      <c r="C345">
        <f t="shared" si="36"/>
        <v>18120699</v>
      </c>
      <c r="D345" s="9">
        <f t="shared" si="37"/>
        <v>30</v>
      </c>
      <c r="E345" s="12">
        <f t="shared" si="38"/>
        <v>1.084931506849315E-2</v>
      </c>
      <c r="F345">
        <f t="shared" si="39"/>
        <v>196597</v>
      </c>
      <c r="G345">
        <f t="shared" si="40"/>
        <v>18317296</v>
      </c>
      <c r="H345" s="14"/>
      <c r="I345">
        <f t="shared" si="41"/>
        <v>18317296</v>
      </c>
      <c r="J345" s="11" t="str">
        <f t="shared" si="35"/>
        <v>-</v>
      </c>
    </row>
    <row r="346" spans="1:10">
      <c r="A346" s="8">
        <v>48366</v>
      </c>
      <c r="B346">
        <f>SUMIF(利用履歴!$C$2:$C$48,"="&amp;定額コース支払!A346,利用履歴!$B$2:$B$48)</f>
        <v>0</v>
      </c>
      <c r="C346">
        <f t="shared" si="36"/>
        <v>18317296</v>
      </c>
      <c r="D346" s="9">
        <f t="shared" si="37"/>
        <v>31</v>
      </c>
      <c r="E346" s="12">
        <f t="shared" si="38"/>
        <v>1.1210958904109591E-2</v>
      </c>
      <c r="F346">
        <f t="shared" si="39"/>
        <v>205354</v>
      </c>
      <c r="G346">
        <f t="shared" si="40"/>
        <v>18522650</v>
      </c>
      <c r="H346" s="14"/>
      <c r="I346">
        <f t="shared" si="41"/>
        <v>18522650</v>
      </c>
      <c r="J346" s="11" t="str">
        <f t="shared" si="35"/>
        <v>-</v>
      </c>
    </row>
    <row r="347" spans="1:10">
      <c r="A347" s="8">
        <v>48396</v>
      </c>
      <c r="B347">
        <f>SUMIF(利用履歴!$C$2:$C$48,"="&amp;定額コース支払!A347,利用履歴!$B$2:$B$48)</f>
        <v>0</v>
      </c>
      <c r="C347">
        <f t="shared" si="36"/>
        <v>18522650</v>
      </c>
      <c r="D347" s="9">
        <f t="shared" si="37"/>
        <v>30</v>
      </c>
      <c r="E347" s="12">
        <f t="shared" si="38"/>
        <v>1.084931506849315E-2</v>
      </c>
      <c r="F347">
        <f t="shared" si="39"/>
        <v>200958</v>
      </c>
      <c r="G347">
        <f t="shared" si="40"/>
        <v>18723608</v>
      </c>
      <c r="H347" s="14"/>
      <c r="I347">
        <f t="shared" si="41"/>
        <v>18723608</v>
      </c>
      <c r="J347" s="11" t="str">
        <f t="shared" si="35"/>
        <v>-</v>
      </c>
    </row>
    <row r="348" spans="1:10">
      <c r="A348" s="8">
        <v>48427</v>
      </c>
      <c r="B348">
        <f>SUMIF(利用履歴!$C$2:$C$48,"="&amp;定額コース支払!A348,利用履歴!$B$2:$B$48)</f>
        <v>0</v>
      </c>
      <c r="C348">
        <f t="shared" si="36"/>
        <v>18723608</v>
      </c>
      <c r="D348" s="9">
        <f t="shared" si="37"/>
        <v>31</v>
      </c>
      <c r="E348" s="12">
        <f t="shared" si="38"/>
        <v>1.1210958904109591E-2</v>
      </c>
      <c r="F348">
        <f t="shared" si="39"/>
        <v>209909</v>
      </c>
      <c r="G348">
        <f t="shared" si="40"/>
        <v>18933517</v>
      </c>
      <c r="H348" s="14"/>
      <c r="I348">
        <f t="shared" si="41"/>
        <v>18933517</v>
      </c>
      <c r="J348" s="11" t="str">
        <f t="shared" si="35"/>
        <v>-</v>
      </c>
    </row>
    <row r="349" spans="1:10">
      <c r="A349" s="8">
        <v>48458</v>
      </c>
      <c r="B349">
        <f>SUMIF(利用履歴!$C$2:$C$48,"="&amp;定額コース支払!A349,利用履歴!$B$2:$B$48)</f>
        <v>0</v>
      </c>
      <c r="C349">
        <f t="shared" si="36"/>
        <v>18933517</v>
      </c>
      <c r="D349" s="9">
        <f t="shared" si="37"/>
        <v>31</v>
      </c>
      <c r="E349" s="12">
        <f t="shared" si="38"/>
        <v>1.1210958904109591E-2</v>
      </c>
      <c r="F349">
        <f t="shared" si="39"/>
        <v>212262</v>
      </c>
      <c r="G349">
        <f t="shared" si="40"/>
        <v>19145779</v>
      </c>
      <c r="H349" s="14"/>
      <c r="I349">
        <f t="shared" si="41"/>
        <v>19145779</v>
      </c>
      <c r="J349" s="11" t="str">
        <f t="shared" si="35"/>
        <v>-</v>
      </c>
    </row>
    <row r="350" spans="1:10">
      <c r="A350" s="8">
        <v>48488</v>
      </c>
      <c r="B350">
        <f>SUMIF(利用履歴!$C$2:$C$48,"="&amp;定額コース支払!A350,利用履歴!$B$2:$B$48)</f>
        <v>0</v>
      </c>
      <c r="C350">
        <f t="shared" si="36"/>
        <v>19145779</v>
      </c>
      <c r="D350" s="9">
        <f t="shared" si="37"/>
        <v>30</v>
      </c>
      <c r="E350" s="12">
        <f t="shared" si="38"/>
        <v>1.084931506849315E-2</v>
      </c>
      <c r="F350">
        <f t="shared" si="39"/>
        <v>207718</v>
      </c>
      <c r="G350">
        <f t="shared" si="40"/>
        <v>19353497</v>
      </c>
      <c r="H350" s="14"/>
      <c r="I350">
        <f t="shared" si="41"/>
        <v>19353497</v>
      </c>
      <c r="J350" s="11" t="str">
        <f t="shared" si="35"/>
        <v>-</v>
      </c>
    </row>
    <row r="351" spans="1:10">
      <c r="A351" s="8">
        <v>48519</v>
      </c>
      <c r="B351">
        <f>SUMIF(利用履歴!$C$2:$C$48,"="&amp;定額コース支払!A351,利用履歴!$B$2:$B$48)</f>
        <v>0</v>
      </c>
      <c r="C351">
        <f t="shared" si="36"/>
        <v>19353497</v>
      </c>
      <c r="D351" s="9">
        <f t="shared" si="37"/>
        <v>31</v>
      </c>
      <c r="E351" s="12">
        <f t="shared" si="38"/>
        <v>1.1210958904109591E-2</v>
      </c>
      <c r="F351">
        <f t="shared" si="39"/>
        <v>216971</v>
      </c>
      <c r="G351">
        <f t="shared" si="40"/>
        <v>19570468</v>
      </c>
      <c r="H351" s="14"/>
      <c r="I351">
        <f t="shared" si="41"/>
        <v>19570468</v>
      </c>
      <c r="J351" s="11" t="str">
        <f t="shared" si="35"/>
        <v>-</v>
      </c>
    </row>
    <row r="352" spans="1:10">
      <c r="A352" s="8">
        <v>48549</v>
      </c>
      <c r="B352">
        <f>SUMIF(利用履歴!$C$2:$C$48,"="&amp;定額コース支払!A352,利用履歴!$B$2:$B$48)</f>
        <v>0</v>
      </c>
      <c r="C352">
        <f t="shared" si="36"/>
        <v>19570468</v>
      </c>
      <c r="D352" s="9">
        <f t="shared" si="37"/>
        <v>30</v>
      </c>
      <c r="E352" s="12">
        <f t="shared" si="38"/>
        <v>1.084931506849315E-2</v>
      </c>
      <c r="F352">
        <f t="shared" si="39"/>
        <v>212326</v>
      </c>
      <c r="G352">
        <f t="shared" si="40"/>
        <v>19782794</v>
      </c>
      <c r="H352" s="14"/>
      <c r="I352">
        <f t="shared" si="41"/>
        <v>19782794</v>
      </c>
      <c r="J352" s="11" t="str">
        <f t="shared" si="35"/>
        <v>-</v>
      </c>
    </row>
    <row r="353" spans="1:10">
      <c r="A353" s="8">
        <v>48580</v>
      </c>
      <c r="B353">
        <f>SUMIF(利用履歴!$C$2:$C$48,"="&amp;定額コース支払!A353,利用履歴!$B$2:$B$48)</f>
        <v>0</v>
      </c>
      <c r="C353">
        <f t="shared" si="36"/>
        <v>19782794</v>
      </c>
      <c r="D353" s="9">
        <f t="shared" si="37"/>
        <v>31</v>
      </c>
      <c r="E353" s="12">
        <f t="shared" si="38"/>
        <v>1.1210958904109591E-2</v>
      </c>
      <c r="F353">
        <f t="shared" si="39"/>
        <v>221784</v>
      </c>
      <c r="G353">
        <f t="shared" si="40"/>
        <v>20004578</v>
      </c>
      <c r="H353" s="14"/>
      <c r="I353">
        <f t="shared" si="41"/>
        <v>20004578</v>
      </c>
      <c r="J353" s="11" t="str">
        <f t="shared" si="35"/>
        <v>-</v>
      </c>
    </row>
    <row r="354" spans="1:10">
      <c r="A354" s="8">
        <v>48611</v>
      </c>
      <c r="B354">
        <f>SUMIF(利用履歴!$C$2:$C$48,"="&amp;定額コース支払!A354,利用履歴!$B$2:$B$48)</f>
        <v>0</v>
      </c>
      <c r="C354">
        <f t="shared" si="36"/>
        <v>20004578</v>
      </c>
      <c r="D354" s="9">
        <f t="shared" si="37"/>
        <v>31</v>
      </c>
      <c r="E354" s="12">
        <f t="shared" si="38"/>
        <v>1.1210958904109591E-2</v>
      </c>
      <c r="F354">
        <f t="shared" si="39"/>
        <v>224270</v>
      </c>
      <c r="G354">
        <f t="shared" si="40"/>
        <v>20228848</v>
      </c>
      <c r="H354" s="14"/>
      <c r="I354">
        <f t="shared" si="41"/>
        <v>20228848</v>
      </c>
      <c r="J354" s="11" t="str">
        <f t="shared" si="35"/>
        <v>-</v>
      </c>
    </row>
    <row r="355" spans="1:10">
      <c r="A355" s="8">
        <v>48639</v>
      </c>
      <c r="B355">
        <f>SUMIF(利用履歴!$C$2:$C$48,"="&amp;定額コース支払!A355,利用履歴!$B$2:$B$48)</f>
        <v>0</v>
      </c>
      <c r="C355">
        <f t="shared" si="36"/>
        <v>20228848</v>
      </c>
      <c r="D355" s="9">
        <f t="shared" si="37"/>
        <v>28</v>
      </c>
      <c r="E355" s="12">
        <f t="shared" si="38"/>
        <v>1.0126027397260274E-2</v>
      </c>
      <c r="F355">
        <f t="shared" si="39"/>
        <v>204837</v>
      </c>
      <c r="G355">
        <f t="shared" si="40"/>
        <v>20433685</v>
      </c>
      <c r="H355" s="14"/>
      <c r="I355">
        <f t="shared" si="41"/>
        <v>20433685</v>
      </c>
      <c r="J355" s="11" t="str">
        <f t="shared" si="35"/>
        <v>-</v>
      </c>
    </row>
    <row r="356" spans="1:10">
      <c r="A356" s="8">
        <v>48670</v>
      </c>
      <c r="B356">
        <f>SUMIF(利用履歴!$C$2:$C$48,"="&amp;定額コース支払!A356,利用履歴!$B$2:$B$48)</f>
        <v>0</v>
      </c>
      <c r="C356">
        <f t="shared" si="36"/>
        <v>20433685</v>
      </c>
      <c r="D356" s="9">
        <f t="shared" si="37"/>
        <v>31</v>
      </c>
      <c r="E356" s="12">
        <f t="shared" si="38"/>
        <v>1.1210958904109591E-2</v>
      </c>
      <c r="F356">
        <f t="shared" si="39"/>
        <v>229081</v>
      </c>
      <c r="G356">
        <f t="shared" si="40"/>
        <v>20662766</v>
      </c>
      <c r="H356" s="14"/>
      <c r="I356">
        <f t="shared" si="41"/>
        <v>20662766</v>
      </c>
      <c r="J356" s="11" t="str">
        <f t="shared" si="35"/>
        <v>-</v>
      </c>
    </row>
    <row r="357" spans="1:10">
      <c r="A357" s="8">
        <v>48700</v>
      </c>
      <c r="B357">
        <f>SUMIF(利用履歴!$C$2:$C$48,"="&amp;定額コース支払!A357,利用履歴!$B$2:$B$48)</f>
        <v>0</v>
      </c>
      <c r="C357">
        <f t="shared" si="36"/>
        <v>20662766</v>
      </c>
      <c r="D357" s="9">
        <f t="shared" si="37"/>
        <v>30</v>
      </c>
      <c r="E357" s="12">
        <f t="shared" si="38"/>
        <v>1.084931506849315E-2</v>
      </c>
      <c r="F357">
        <f t="shared" si="39"/>
        <v>224176</v>
      </c>
      <c r="G357">
        <f t="shared" si="40"/>
        <v>20886942</v>
      </c>
      <c r="H357" s="14"/>
      <c r="I357">
        <f t="shared" si="41"/>
        <v>20886942</v>
      </c>
      <c r="J357" s="11" t="str">
        <f t="shared" si="35"/>
        <v>-</v>
      </c>
    </row>
    <row r="358" spans="1:10">
      <c r="A358" s="8">
        <v>48731</v>
      </c>
      <c r="B358">
        <f>SUMIF(利用履歴!$C$2:$C$48,"="&amp;定額コース支払!A358,利用履歴!$B$2:$B$48)</f>
        <v>0</v>
      </c>
      <c r="C358">
        <f t="shared" si="36"/>
        <v>20886942</v>
      </c>
      <c r="D358" s="9">
        <f t="shared" si="37"/>
        <v>31</v>
      </c>
      <c r="E358" s="12">
        <f t="shared" si="38"/>
        <v>1.1210958904109591E-2</v>
      </c>
      <c r="F358">
        <f t="shared" si="39"/>
        <v>234162</v>
      </c>
      <c r="G358">
        <f t="shared" si="40"/>
        <v>21121104</v>
      </c>
      <c r="H358" s="14"/>
      <c r="I358">
        <f t="shared" si="41"/>
        <v>21121104</v>
      </c>
      <c r="J358" s="11" t="str">
        <f t="shared" si="35"/>
        <v>-</v>
      </c>
    </row>
    <row r="359" spans="1:10">
      <c r="A359" s="8">
        <v>48761</v>
      </c>
      <c r="B359">
        <f>SUMIF(利用履歴!$C$2:$C$48,"="&amp;定額コース支払!A359,利用履歴!$B$2:$B$48)</f>
        <v>0</v>
      </c>
      <c r="C359">
        <f t="shared" si="36"/>
        <v>21121104</v>
      </c>
      <c r="D359" s="9">
        <f t="shared" si="37"/>
        <v>30</v>
      </c>
      <c r="E359" s="12">
        <f t="shared" si="38"/>
        <v>1.084931506849315E-2</v>
      </c>
      <c r="F359">
        <f t="shared" si="39"/>
        <v>229149</v>
      </c>
      <c r="G359">
        <f t="shared" si="40"/>
        <v>21350253</v>
      </c>
      <c r="H359" s="14"/>
      <c r="I359">
        <f t="shared" si="41"/>
        <v>21350253</v>
      </c>
      <c r="J359" s="11" t="str">
        <f t="shared" si="35"/>
        <v>-</v>
      </c>
    </row>
    <row r="360" spans="1:10">
      <c r="A360" s="8">
        <v>48792</v>
      </c>
      <c r="B360">
        <f>SUMIF(利用履歴!$C$2:$C$48,"="&amp;定額コース支払!A360,利用履歴!$B$2:$B$48)</f>
        <v>0</v>
      </c>
      <c r="C360">
        <f t="shared" si="36"/>
        <v>21350253</v>
      </c>
      <c r="D360" s="9">
        <f t="shared" si="37"/>
        <v>31</v>
      </c>
      <c r="E360" s="12">
        <f t="shared" si="38"/>
        <v>1.1210958904109591E-2</v>
      </c>
      <c r="F360">
        <f t="shared" si="39"/>
        <v>239356</v>
      </c>
      <c r="G360">
        <f t="shared" si="40"/>
        <v>21589609</v>
      </c>
      <c r="H360" s="14"/>
      <c r="I360">
        <f t="shared" si="41"/>
        <v>21589609</v>
      </c>
      <c r="J360" s="11" t="str">
        <f t="shared" si="35"/>
        <v>-</v>
      </c>
    </row>
    <row r="361" spans="1:10">
      <c r="A361" s="8">
        <v>48823</v>
      </c>
      <c r="B361">
        <f>SUMIF(利用履歴!$C$2:$C$48,"="&amp;定額コース支払!A361,利用履歴!$B$2:$B$48)</f>
        <v>0</v>
      </c>
      <c r="C361">
        <f t="shared" si="36"/>
        <v>21589609</v>
      </c>
      <c r="D361" s="9">
        <f t="shared" si="37"/>
        <v>31</v>
      </c>
      <c r="E361" s="12">
        <f t="shared" si="38"/>
        <v>1.1210958904109591E-2</v>
      </c>
      <c r="F361">
        <f t="shared" si="39"/>
        <v>242040</v>
      </c>
      <c r="G361">
        <f t="shared" si="40"/>
        <v>21831649</v>
      </c>
      <c r="H361" s="14"/>
      <c r="I361">
        <f t="shared" si="41"/>
        <v>21831649</v>
      </c>
      <c r="J361" s="11" t="str">
        <f t="shared" si="35"/>
        <v>-</v>
      </c>
    </row>
    <row r="362" spans="1:10">
      <c r="A362" s="8">
        <v>48853</v>
      </c>
      <c r="B362">
        <f>SUMIF(利用履歴!$C$2:$C$48,"="&amp;定額コース支払!A362,利用履歴!$B$2:$B$48)</f>
        <v>0</v>
      </c>
      <c r="C362">
        <f t="shared" si="36"/>
        <v>21831649</v>
      </c>
      <c r="D362" s="9">
        <f t="shared" si="37"/>
        <v>30</v>
      </c>
      <c r="E362" s="12">
        <f t="shared" si="38"/>
        <v>1.084931506849315E-2</v>
      </c>
      <c r="F362">
        <f t="shared" si="39"/>
        <v>236858</v>
      </c>
      <c r="G362">
        <f t="shared" si="40"/>
        <v>22068507</v>
      </c>
      <c r="H362" s="14"/>
      <c r="I362">
        <f t="shared" si="41"/>
        <v>22068507</v>
      </c>
      <c r="J362" s="11" t="str">
        <f t="shared" si="35"/>
        <v>-</v>
      </c>
    </row>
    <row r="363" spans="1:10">
      <c r="A363" s="8">
        <v>48884</v>
      </c>
      <c r="B363">
        <f>SUMIF(利用履歴!$C$2:$C$48,"="&amp;定額コース支払!A363,利用履歴!$B$2:$B$48)</f>
        <v>0</v>
      </c>
      <c r="C363">
        <f t="shared" si="36"/>
        <v>22068507</v>
      </c>
      <c r="D363" s="9">
        <f t="shared" si="37"/>
        <v>31</v>
      </c>
      <c r="E363" s="12">
        <f t="shared" si="38"/>
        <v>1.1210958904109591E-2</v>
      </c>
      <c r="F363">
        <f t="shared" si="39"/>
        <v>247409</v>
      </c>
      <c r="G363">
        <f t="shared" si="40"/>
        <v>22315916</v>
      </c>
      <c r="H363" s="14"/>
      <c r="I363">
        <f t="shared" si="41"/>
        <v>22315916</v>
      </c>
      <c r="J363" s="11" t="str">
        <f t="shared" si="35"/>
        <v>-</v>
      </c>
    </row>
    <row r="364" spans="1:10">
      <c r="A364" s="8">
        <v>48914</v>
      </c>
      <c r="B364">
        <f>SUMIF(利用履歴!$C$2:$C$48,"="&amp;定額コース支払!A364,利用履歴!$B$2:$B$48)</f>
        <v>0</v>
      </c>
      <c r="C364">
        <f t="shared" si="36"/>
        <v>22315916</v>
      </c>
      <c r="D364" s="9">
        <f t="shared" si="37"/>
        <v>30</v>
      </c>
      <c r="E364" s="12">
        <f t="shared" si="38"/>
        <v>1.084931506849315E-2</v>
      </c>
      <c r="F364">
        <f t="shared" si="39"/>
        <v>242112</v>
      </c>
      <c r="G364">
        <f t="shared" si="40"/>
        <v>22558028</v>
      </c>
      <c r="H364" s="14"/>
      <c r="I364">
        <f t="shared" si="41"/>
        <v>22558028</v>
      </c>
      <c r="J364" s="11" t="str">
        <f t="shared" si="35"/>
        <v>-</v>
      </c>
    </row>
    <row r="365" spans="1:10">
      <c r="A365" s="8">
        <v>48945</v>
      </c>
      <c r="B365">
        <f>SUMIF(利用履歴!$C$2:$C$48,"="&amp;定額コース支払!A365,利用履歴!$B$2:$B$48)</f>
        <v>0</v>
      </c>
      <c r="C365">
        <f t="shared" si="36"/>
        <v>22558028</v>
      </c>
      <c r="D365" s="9">
        <f t="shared" si="37"/>
        <v>31</v>
      </c>
      <c r="E365" s="12">
        <f t="shared" si="38"/>
        <v>1.1210958904109591E-2</v>
      </c>
      <c r="F365">
        <f t="shared" si="39"/>
        <v>252897</v>
      </c>
      <c r="G365">
        <f t="shared" si="40"/>
        <v>22810925</v>
      </c>
      <c r="H365" s="14"/>
      <c r="I365">
        <f t="shared" si="41"/>
        <v>22810925</v>
      </c>
      <c r="J365" s="11" t="str">
        <f t="shared" si="35"/>
        <v>-</v>
      </c>
    </row>
    <row r="366" spans="1:10">
      <c r="A366" s="8">
        <v>48976</v>
      </c>
      <c r="B366">
        <f>SUMIF(利用履歴!$C$2:$C$48,"="&amp;定額コース支払!A366,利用履歴!$B$2:$B$48)</f>
        <v>0</v>
      </c>
      <c r="C366">
        <f t="shared" si="36"/>
        <v>22810925</v>
      </c>
      <c r="D366" s="9">
        <f t="shared" si="37"/>
        <v>31</v>
      </c>
      <c r="E366" s="12">
        <f t="shared" si="38"/>
        <v>1.1210958904109591E-2</v>
      </c>
      <c r="F366">
        <f t="shared" si="39"/>
        <v>255732</v>
      </c>
      <c r="G366">
        <f t="shared" si="40"/>
        <v>23066657</v>
      </c>
      <c r="H366" s="14"/>
      <c r="I366">
        <f t="shared" si="41"/>
        <v>23066657</v>
      </c>
      <c r="J366" s="11" t="str">
        <f t="shared" si="35"/>
        <v>-</v>
      </c>
    </row>
    <row r="367" spans="1:10">
      <c r="A367" s="8">
        <v>49004</v>
      </c>
      <c r="B367">
        <f>SUMIF(利用履歴!$C$2:$C$48,"="&amp;定額コース支払!A367,利用履歴!$B$2:$B$48)</f>
        <v>0</v>
      </c>
      <c r="C367">
        <f t="shared" si="36"/>
        <v>23066657</v>
      </c>
      <c r="D367" s="9">
        <f t="shared" si="37"/>
        <v>28</v>
      </c>
      <c r="E367" s="12">
        <f t="shared" si="38"/>
        <v>1.0126027397260274E-2</v>
      </c>
      <c r="F367">
        <f t="shared" si="39"/>
        <v>233573</v>
      </c>
      <c r="G367">
        <f t="shared" si="40"/>
        <v>23300230</v>
      </c>
      <c r="H367" s="14"/>
      <c r="I367">
        <f t="shared" si="41"/>
        <v>23300230</v>
      </c>
      <c r="J367" s="11" t="str">
        <f t="shared" si="35"/>
        <v>-</v>
      </c>
    </row>
    <row r="368" spans="1:10">
      <c r="A368" s="8">
        <v>49035</v>
      </c>
      <c r="B368">
        <f>SUMIF(利用履歴!$C$2:$C$48,"="&amp;定額コース支払!A368,利用履歴!$B$2:$B$48)</f>
        <v>0</v>
      </c>
      <c r="C368">
        <f t="shared" si="36"/>
        <v>23300230</v>
      </c>
      <c r="D368" s="9">
        <f t="shared" si="37"/>
        <v>31</v>
      </c>
      <c r="E368" s="12">
        <f t="shared" si="38"/>
        <v>1.1210958904109591E-2</v>
      </c>
      <c r="F368">
        <f t="shared" si="39"/>
        <v>261217</v>
      </c>
      <c r="G368">
        <f t="shared" si="40"/>
        <v>23561447</v>
      </c>
      <c r="H368" s="14"/>
      <c r="I368">
        <f t="shared" si="41"/>
        <v>23561447</v>
      </c>
      <c r="J368" s="11" t="str">
        <f t="shared" si="35"/>
        <v>-</v>
      </c>
    </row>
    <row r="369" spans="1:10">
      <c r="A369" s="8">
        <v>49065</v>
      </c>
      <c r="B369">
        <f>SUMIF(利用履歴!$C$2:$C$48,"="&amp;定額コース支払!A369,利用履歴!$B$2:$B$48)</f>
        <v>0</v>
      </c>
      <c r="C369">
        <f t="shared" si="36"/>
        <v>23561447</v>
      </c>
      <c r="D369" s="9">
        <f t="shared" si="37"/>
        <v>30</v>
      </c>
      <c r="E369" s="12">
        <f t="shared" si="38"/>
        <v>1.084931506849315E-2</v>
      </c>
      <c r="F369">
        <f t="shared" si="39"/>
        <v>255625</v>
      </c>
      <c r="G369">
        <f t="shared" si="40"/>
        <v>23817072</v>
      </c>
      <c r="H369" s="14"/>
      <c r="I369">
        <f t="shared" si="41"/>
        <v>23817072</v>
      </c>
      <c r="J369" s="11" t="str">
        <f t="shared" si="35"/>
        <v>-</v>
      </c>
    </row>
    <row r="370" spans="1:10">
      <c r="A370" s="8">
        <v>49096</v>
      </c>
      <c r="B370">
        <f>SUMIF(利用履歴!$C$2:$C$48,"="&amp;定額コース支払!A370,利用履歴!$B$2:$B$48)</f>
        <v>0</v>
      </c>
      <c r="C370">
        <f t="shared" si="36"/>
        <v>23817072</v>
      </c>
      <c r="D370" s="9">
        <f t="shared" si="37"/>
        <v>31</v>
      </c>
      <c r="E370" s="12">
        <f t="shared" si="38"/>
        <v>1.1210958904109591E-2</v>
      </c>
      <c r="F370">
        <f t="shared" si="39"/>
        <v>267012</v>
      </c>
      <c r="G370">
        <f t="shared" si="40"/>
        <v>24084084</v>
      </c>
      <c r="H370" s="14"/>
      <c r="I370">
        <f t="shared" si="41"/>
        <v>24084084</v>
      </c>
      <c r="J370" s="11" t="str">
        <f t="shared" si="35"/>
        <v>-</v>
      </c>
    </row>
    <row r="371" spans="1:10">
      <c r="A371" s="8">
        <v>49126</v>
      </c>
      <c r="B371">
        <f>SUMIF(利用履歴!$C$2:$C$48,"="&amp;定額コース支払!A371,利用履歴!$B$2:$B$48)</f>
        <v>0</v>
      </c>
      <c r="C371">
        <f t="shared" si="36"/>
        <v>24084084</v>
      </c>
      <c r="D371" s="9">
        <f t="shared" si="37"/>
        <v>30</v>
      </c>
      <c r="E371" s="12">
        <f t="shared" si="38"/>
        <v>1.084931506849315E-2</v>
      </c>
      <c r="F371">
        <f t="shared" si="39"/>
        <v>261295</v>
      </c>
      <c r="G371">
        <f t="shared" si="40"/>
        <v>24345379</v>
      </c>
      <c r="H371" s="14"/>
      <c r="I371">
        <f t="shared" si="41"/>
        <v>24345379</v>
      </c>
      <c r="J371" s="11" t="str">
        <f t="shared" si="35"/>
        <v>-</v>
      </c>
    </row>
    <row r="372" spans="1:10">
      <c r="A372" s="8">
        <v>49157</v>
      </c>
      <c r="B372">
        <f>SUMIF(利用履歴!$C$2:$C$48,"="&amp;定額コース支払!A372,利用履歴!$B$2:$B$48)</f>
        <v>0</v>
      </c>
      <c r="C372">
        <f t="shared" si="36"/>
        <v>24345379</v>
      </c>
      <c r="D372" s="9">
        <f t="shared" si="37"/>
        <v>31</v>
      </c>
      <c r="E372" s="12">
        <f t="shared" si="38"/>
        <v>1.1210958904109591E-2</v>
      </c>
      <c r="F372">
        <f t="shared" si="39"/>
        <v>272935</v>
      </c>
      <c r="G372">
        <f t="shared" si="40"/>
        <v>24618314</v>
      </c>
      <c r="H372" s="14"/>
      <c r="I372">
        <f t="shared" si="41"/>
        <v>24618314</v>
      </c>
      <c r="J372" s="11" t="str">
        <f t="shared" si="35"/>
        <v>-</v>
      </c>
    </row>
    <row r="373" spans="1:10">
      <c r="A373" s="8">
        <v>49188</v>
      </c>
      <c r="B373">
        <f>SUMIF(利用履歴!$C$2:$C$48,"="&amp;定額コース支払!A373,利用履歴!$B$2:$B$48)</f>
        <v>0</v>
      </c>
      <c r="C373">
        <f t="shared" si="36"/>
        <v>24618314</v>
      </c>
      <c r="D373" s="9">
        <f t="shared" si="37"/>
        <v>31</v>
      </c>
      <c r="E373" s="12">
        <f t="shared" si="38"/>
        <v>1.1210958904109591E-2</v>
      </c>
      <c r="F373">
        <f t="shared" si="39"/>
        <v>275994</v>
      </c>
      <c r="G373">
        <f t="shared" si="40"/>
        <v>24894308</v>
      </c>
      <c r="H373" s="14"/>
      <c r="I373">
        <f t="shared" si="41"/>
        <v>24894308</v>
      </c>
      <c r="J373" s="11" t="str">
        <f t="shared" si="35"/>
        <v>-</v>
      </c>
    </row>
    <row r="374" spans="1:10">
      <c r="A374" s="8">
        <v>49218</v>
      </c>
      <c r="B374">
        <f>SUMIF(利用履歴!$C$2:$C$48,"="&amp;定額コース支払!A374,利用履歴!$B$2:$B$48)</f>
        <v>0</v>
      </c>
      <c r="C374">
        <f t="shared" si="36"/>
        <v>24894308</v>
      </c>
      <c r="D374" s="9">
        <f t="shared" si="37"/>
        <v>30</v>
      </c>
      <c r="E374" s="12">
        <f t="shared" si="38"/>
        <v>1.084931506849315E-2</v>
      </c>
      <c r="F374">
        <f t="shared" si="39"/>
        <v>270086</v>
      </c>
      <c r="G374">
        <f t="shared" si="40"/>
        <v>25164394</v>
      </c>
      <c r="H374" s="14"/>
      <c r="I374">
        <f t="shared" si="41"/>
        <v>25164394</v>
      </c>
      <c r="J374" s="11" t="str">
        <f t="shared" si="35"/>
        <v>-</v>
      </c>
    </row>
    <row r="375" spans="1:10">
      <c r="A375" s="8">
        <v>49249</v>
      </c>
      <c r="B375">
        <f>SUMIF(利用履歴!$C$2:$C$48,"="&amp;定額コース支払!A375,利用履歴!$B$2:$B$48)</f>
        <v>0</v>
      </c>
      <c r="C375">
        <f t="shared" si="36"/>
        <v>25164394</v>
      </c>
      <c r="D375" s="9">
        <f t="shared" si="37"/>
        <v>31</v>
      </c>
      <c r="E375" s="12">
        <f t="shared" si="38"/>
        <v>1.1210958904109591E-2</v>
      </c>
      <c r="F375">
        <f t="shared" si="39"/>
        <v>282116</v>
      </c>
      <c r="G375">
        <f t="shared" si="40"/>
        <v>25446510</v>
      </c>
      <c r="H375" s="14"/>
      <c r="I375">
        <f t="shared" si="41"/>
        <v>25446510</v>
      </c>
      <c r="J375" s="11" t="str">
        <f t="shared" si="35"/>
        <v>-</v>
      </c>
    </row>
    <row r="376" spans="1:10">
      <c r="A376" s="8">
        <v>49279</v>
      </c>
      <c r="B376">
        <f>SUMIF(利用履歴!$C$2:$C$48,"="&amp;定額コース支払!A376,利用履歴!$B$2:$B$48)</f>
        <v>0</v>
      </c>
      <c r="C376">
        <f t="shared" si="36"/>
        <v>25446510</v>
      </c>
      <c r="D376" s="9">
        <f t="shared" si="37"/>
        <v>30</v>
      </c>
      <c r="E376" s="12">
        <f t="shared" si="38"/>
        <v>1.084931506849315E-2</v>
      </c>
      <c r="F376">
        <f t="shared" si="39"/>
        <v>276077</v>
      </c>
      <c r="G376">
        <f t="shared" si="40"/>
        <v>25722587</v>
      </c>
      <c r="H376" s="14"/>
      <c r="I376">
        <f t="shared" si="41"/>
        <v>25722587</v>
      </c>
      <c r="J376" s="11" t="str">
        <f t="shared" si="35"/>
        <v>-</v>
      </c>
    </row>
    <row r="377" spans="1:10">
      <c r="A377" s="8">
        <v>49310</v>
      </c>
      <c r="B377">
        <f>SUMIF(利用履歴!$C$2:$C$48,"="&amp;定額コース支払!A377,利用履歴!$B$2:$B$48)</f>
        <v>0</v>
      </c>
      <c r="C377">
        <f t="shared" si="36"/>
        <v>25722587</v>
      </c>
      <c r="D377" s="9">
        <f t="shared" si="37"/>
        <v>31</v>
      </c>
      <c r="E377" s="12">
        <f t="shared" si="38"/>
        <v>1.1210958904109591E-2</v>
      </c>
      <c r="F377">
        <f t="shared" si="39"/>
        <v>288374</v>
      </c>
      <c r="G377">
        <f t="shared" si="40"/>
        <v>26010961</v>
      </c>
      <c r="H377" s="14"/>
      <c r="I377">
        <f t="shared" si="41"/>
        <v>26010961</v>
      </c>
      <c r="J377" s="11" t="str">
        <f t="shared" si="35"/>
        <v>-</v>
      </c>
    </row>
    <row r="378" spans="1:10">
      <c r="A378" s="8">
        <v>49341</v>
      </c>
      <c r="B378">
        <f>SUMIF(利用履歴!$C$2:$C$48,"="&amp;定額コース支払!A378,利用履歴!$B$2:$B$48)</f>
        <v>0</v>
      </c>
      <c r="C378">
        <f t="shared" si="36"/>
        <v>26010961</v>
      </c>
      <c r="D378" s="9">
        <f t="shared" si="37"/>
        <v>31</v>
      </c>
      <c r="E378" s="12">
        <f t="shared" si="38"/>
        <v>1.1210958904109591E-2</v>
      </c>
      <c r="F378">
        <f t="shared" si="39"/>
        <v>291607</v>
      </c>
      <c r="G378">
        <f t="shared" si="40"/>
        <v>26302568</v>
      </c>
      <c r="H378" s="14"/>
      <c r="I378">
        <f t="shared" si="41"/>
        <v>26302568</v>
      </c>
      <c r="J378" s="11" t="str">
        <f t="shared" si="35"/>
        <v>-</v>
      </c>
    </row>
    <row r="379" spans="1:10">
      <c r="A379" s="8">
        <v>49369</v>
      </c>
      <c r="B379">
        <f>SUMIF(利用履歴!$C$2:$C$48,"="&amp;定額コース支払!A379,利用履歴!$B$2:$B$48)</f>
        <v>0</v>
      </c>
      <c r="C379">
        <f t="shared" si="36"/>
        <v>26302568</v>
      </c>
      <c r="D379" s="9">
        <f t="shared" si="37"/>
        <v>28</v>
      </c>
      <c r="E379" s="12">
        <f t="shared" si="38"/>
        <v>1.0126027397260274E-2</v>
      </c>
      <c r="F379">
        <f t="shared" si="39"/>
        <v>266340</v>
      </c>
      <c r="G379">
        <f t="shared" si="40"/>
        <v>26568908</v>
      </c>
      <c r="H379" s="14"/>
      <c r="I379">
        <f t="shared" si="41"/>
        <v>26568908</v>
      </c>
      <c r="J379" s="11" t="str">
        <f t="shared" si="35"/>
        <v>-</v>
      </c>
    </row>
    <row r="380" spans="1:10">
      <c r="A380" s="8">
        <v>49400</v>
      </c>
      <c r="B380">
        <f>SUMIF(利用履歴!$C$2:$C$48,"="&amp;定額コース支払!A380,利用履歴!$B$2:$B$48)</f>
        <v>0</v>
      </c>
      <c r="C380">
        <f t="shared" si="36"/>
        <v>26568908</v>
      </c>
      <c r="D380" s="9">
        <f t="shared" si="37"/>
        <v>31</v>
      </c>
      <c r="E380" s="12">
        <f t="shared" si="38"/>
        <v>1.1210958904109591E-2</v>
      </c>
      <c r="F380">
        <f t="shared" si="39"/>
        <v>297862</v>
      </c>
      <c r="G380">
        <f t="shared" si="40"/>
        <v>26866770</v>
      </c>
      <c r="H380" s="14"/>
      <c r="I380">
        <f t="shared" si="41"/>
        <v>26866770</v>
      </c>
      <c r="J380" s="11" t="str">
        <f t="shared" si="35"/>
        <v>-</v>
      </c>
    </row>
    <row r="381" spans="1:10">
      <c r="A381" s="8">
        <v>49430</v>
      </c>
      <c r="B381">
        <f>SUMIF(利用履歴!$C$2:$C$48,"="&amp;定額コース支払!A381,利用履歴!$B$2:$B$48)</f>
        <v>0</v>
      </c>
      <c r="C381">
        <f t="shared" si="36"/>
        <v>26866770</v>
      </c>
      <c r="D381" s="9">
        <f t="shared" si="37"/>
        <v>30</v>
      </c>
      <c r="E381" s="12">
        <f t="shared" si="38"/>
        <v>1.084931506849315E-2</v>
      </c>
      <c r="F381">
        <f t="shared" si="39"/>
        <v>291486</v>
      </c>
      <c r="G381">
        <f t="shared" si="40"/>
        <v>27158256</v>
      </c>
      <c r="H381" s="14"/>
      <c r="I381">
        <f t="shared" si="41"/>
        <v>27158256</v>
      </c>
      <c r="J381" s="11" t="str">
        <f t="shared" si="35"/>
        <v>-</v>
      </c>
    </row>
    <row r="382" spans="1:10">
      <c r="A382" s="8">
        <v>49461</v>
      </c>
      <c r="B382">
        <f>SUMIF(利用履歴!$C$2:$C$48,"="&amp;定額コース支払!A382,利用履歴!$B$2:$B$48)</f>
        <v>0</v>
      </c>
      <c r="C382">
        <f t="shared" si="36"/>
        <v>27158256</v>
      </c>
      <c r="D382" s="9">
        <f t="shared" si="37"/>
        <v>31</v>
      </c>
      <c r="E382" s="12">
        <f t="shared" si="38"/>
        <v>1.1210958904109591E-2</v>
      </c>
      <c r="F382">
        <f t="shared" si="39"/>
        <v>304470</v>
      </c>
      <c r="G382">
        <f t="shared" si="40"/>
        <v>27462726</v>
      </c>
      <c r="H382" s="14"/>
      <c r="I382">
        <f t="shared" si="41"/>
        <v>27462726</v>
      </c>
      <c r="J382" s="11" t="str">
        <f t="shared" si="35"/>
        <v>-</v>
      </c>
    </row>
    <row r="383" spans="1:10">
      <c r="A383" s="8">
        <v>49491</v>
      </c>
      <c r="B383">
        <f>SUMIF(利用履歴!$C$2:$C$48,"="&amp;定額コース支払!A383,利用履歴!$B$2:$B$48)</f>
        <v>0</v>
      </c>
      <c r="C383">
        <f t="shared" si="36"/>
        <v>27462726</v>
      </c>
      <c r="D383" s="9">
        <f t="shared" si="37"/>
        <v>30</v>
      </c>
      <c r="E383" s="12">
        <f t="shared" si="38"/>
        <v>1.084931506849315E-2</v>
      </c>
      <c r="F383">
        <f t="shared" si="39"/>
        <v>297951</v>
      </c>
      <c r="G383">
        <f t="shared" si="40"/>
        <v>27760677</v>
      </c>
      <c r="H383" s="14"/>
      <c r="I383">
        <f t="shared" si="41"/>
        <v>27760677</v>
      </c>
      <c r="J383" s="11" t="str">
        <f t="shared" si="35"/>
        <v>-</v>
      </c>
    </row>
    <row r="384" spans="1:10">
      <c r="A384" s="8">
        <v>49522</v>
      </c>
      <c r="B384">
        <f>SUMIF(利用履歴!$C$2:$C$48,"="&amp;定額コース支払!A384,利用履歴!$B$2:$B$48)</f>
        <v>0</v>
      </c>
      <c r="C384">
        <f t="shared" si="36"/>
        <v>27760677</v>
      </c>
      <c r="D384" s="9">
        <f t="shared" si="37"/>
        <v>31</v>
      </c>
      <c r="E384" s="12">
        <f t="shared" si="38"/>
        <v>1.1210958904109591E-2</v>
      </c>
      <c r="F384">
        <f t="shared" si="39"/>
        <v>311223</v>
      </c>
      <c r="G384">
        <f t="shared" si="40"/>
        <v>28071900</v>
      </c>
      <c r="H384" s="14"/>
      <c r="I384">
        <f t="shared" si="41"/>
        <v>28071900</v>
      </c>
      <c r="J384" s="11" t="str">
        <f t="shared" si="35"/>
        <v>-</v>
      </c>
    </row>
    <row r="385" spans="1:10">
      <c r="A385" s="8">
        <v>49553</v>
      </c>
      <c r="B385">
        <f>SUMIF(利用履歴!$C$2:$C$48,"="&amp;定額コース支払!A385,利用履歴!$B$2:$B$48)</f>
        <v>0</v>
      </c>
      <c r="C385">
        <f t="shared" si="36"/>
        <v>28071900</v>
      </c>
      <c r="D385" s="9">
        <f t="shared" si="37"/>
        <v>31</v>
      </c>
      <c r="E385" s="12">
        <f t="shared" si="38"/>
        <v>1.1210958904109591E-2</v>
      </c>
      <c r="F385">
        <f t="shared" si="39"/>
        <v>314712</v>
      </c>
      <c r="G385">
        <f t="shared" si="40"/>
        <v>28386612</v>
      </c>
      <c r="H385" s="14"/>
      <c r="I385">
        <f t="shared" si="41"/>
        <v>28386612</v>
      </c>
      <c r="J385" s="11" t="str">
        <f t="shared" si="35"/>
        <v>-</v>
      </c>
    </row>
    <row r="386" spans="1:10">
      <c r="A386" s="8">
        <v>49583</v>
      </c>
      <c r="B386">
        <f>SUMIF(利用履歴!$C$2:$C$48,"="&amp;定額コース支払!A386,利用履歴!$B$2:$B$48)</f>
        <v>0</v>
      </c>
      <c r="C386">
        <f t="shared" si="36"/>
        <v>28386612</v>
      </c>
      <c r="D386" s="9">
        <f t="shared" si="37"/>
        <v>30</v>
      </c>
      <c r="E386" s="12">
        <f t="shared" si="38"/>
        <v>1.084931506849315E-2</v>
      </c>
      <c r="F386">
        <f t="shared" si="39"/>
        <v>307975</v>
      </c>
      <c r="G386">
        <f t="shared" si="40"/>
        <v>28694587</v>
      </c>
      <c r="H386" s="14"/>
      <c r="I386">
        <f t="shared" si="41"/>
        <v>28694587</v>
      </c>
      <c r="J386" s="11" t="str">
        <f t="shared" si="35"/>
        <v>-</v>
      </c>
    </row>
    <row r="387" spans="1:10">
      <c r="A387" s="8">
        <v>49614</v>
      </c>
      <c r="B387">
        <f>SUMIF(利用履歴!$C$2:$C$48,"="&amp;定額コース支払!A387,利用履歴!$B$2:$B$48)</f>
        <v>0</v>
      </c>
      <c r="C387">
        <f t="shared" si="36"/>
        <v>28694587</v>
      </c>
      <c r="D387" s="9">
        <f t="shared" si="37"/>
        <v>31</v>
      </c>
      <c r="E387" s="12">
        <f t="shared" si="38"/>
        <v>1.1210958904109591E-2</v>
      </c>
      <c r="F387">
        <f t="shared" si="39"/>
        <v>321693</v>
      </c>
      <c r="G387">
        <f t="shared" si="40"/>
        <v>29016280</v>
      </c>
      <c r="H387" s="14"/>
      <c r="I387">
        <f t="shared" si="41"/>
        <v>29016280</v>
      </c>
      <c r="J387" s="11" t="str">
        <f t="shared" si="35"/>
        <v>-</v>
      </c>
    </row>
    <row r="388" spans="1:10">
      <c r="A388" s="8">
        <v>49644</v>
      </c>
      <c r="B388">
        <f>SUMIF(利用履歴!$C$2:$C$48,"="&amp;定額コース支払!A388,利用履歴!$B$2:$B$48)</f>
        <v>0</v>
      </c>
      <c r="C388">
        <f t="shared" si="36"/>
        <v>29016280</v>
      </c>
      <c r="D388" s="9">
        <f t="shared" si="37"/>
        <v>30</v>
      </c>
      <c r="E388" s="12">
        <f t="shared" si="38"/>
        <v>1.084931506849315E-2</v>
      </c>
      <c r="F388">
        <f t="shared" si="39"/>
        <v>314806</v>
      </c>
      <c r="G388">
        <f t="shared" si="40"/>
        <v>29331086</v>
      </c>
      <c r="H388" s="14"/>
      <c r="I388">
        <f t="shared" si="41"/>
        <v>29331086</v>
      </c>
      <c r="J388" s="11" t="str">
        <f t="shared" si="35"/>
        <v>-</v>
      </c>
    </row>
    <row r="389" spans="1:10">
      <c r="A389" s="8">
        <v>49675</v>
      </c>
      <c r="B389">
        <f>SUMIF(利用履歴!$C$2:$C$48,"="&amp;定額コース支払!A389,利用履歴!$B$2:$B$48)</f>
        <v>0</v>
      </c>
      <c r="C389">
        <f t="shared" si="36"/>
        <v>29331086</v>
      </c>
      <c r="D389" s="9">
        <f t="shared" si="37"/>
        <v>31</v>
      </c>
      <c r="E389" s="12">
        <f t="shared" si="38"/>
        <v>1.1210958904109591E-2</v>
      </c>
      <c r="F389">
        <f t="shared" si="39"/>
        <v>328829</v>
      </c>
      <c r="G389">
        <f t="shared" si="40"/>
        <v>29659915</v>
      </c>
      <c r="H389" s="14"/>
      <c r="I389">
        <f t="shared" si="41"/>
        <v>29659915</v>
      </c>
      <c r="J389" s="11" t="str">
        <f t="shared" si="35"/>
        <v>-</v>
      </c>
    </row>
    <row r="390" spans="1:10">
      <c r="A390" s="8">
        <v>49706</v>
      </c>
      <c r="B390">
        <f>SUMIF(利用履歴!$C$2:$C$48,"="&amp;定額コース支払!A390,利用履歴!$B$2:$B$48)</f>
        <v>0</v>
      </c>
      <c r="C390">
        <f t="shared" si="36"/>
        <v>29659915</v>
      </c>
      <c r="D390" s="9">
        <f t="shared" si="37"/>
        <v>31</v>
      </c>
      <c r="E390" s="12">
        <f t="shared" si="38"/>
        <v>1.1210958904109591E-2</v>
      </c>
      <c r="F390">
        <f t="shared" si="39"/>
        <v>332516</v>
      </c>
      <c r="G390">
        <f t="shared" si="40"/>
        <v>29992431</v>
      </c>
      <c r="H390" s="14"/>
      <c r="I390">
        <f t="shared" si="41"/>
        <v>29992431</v>
      </c>
      <c r="J390" s="11" t="str">
        <f t="shared" ref="J390:J453" si="42">IF(H390=0,"-",F390/H390)</f>
        <v>-</v>
      </c>
    </row>
    <row r="391" spans="1:10">
      <c r="A391" s="8">
        <v>49735</v>
      </c>
      <c r="B391">
        <f>SUMIF(利用履歴!$C$2:$C$48,"="&amp;定額コース支払!A391,利用履歴!$B$2:$B$48)</f>
        <v>0</v>
      </c>
      <c r="C391">
        <f t="shared" ref="C391:C454" si="43">B390+I390</f>
        <v>29992431</v>
      </c>
      <c r="D391" s="9">
        <f t="shared" ref="D391:D454" si="44">A391-A390</f>
        <v>29</v>
      </c>
      <c r="E391" s="12">
        <f t="shared" ref="E391:E454" si="45">$B$1*D391/365</f>
        <v>1.0487671232876713E-2</v>
      </c>
      <c r="F391">
        <f t="shared" ref="F391:F454" si="46">INT(E391*C391)</f>
        <v>314550</v>
      </c>
      <c r="G391">
        <f t="shared" ref="G391:G454" si="47">F391+C391</f>
        <v>30306981</v>
      </c>
      <c r="H391" s="14"/>
      <c r="I391">
        <f t="shared" ref="I391:I454" si="48">G391-H391</f>
        <v>30306981</v>
      </c>
      <c r="J391" s="11" t="str">
        <f t="shared" si="42"/>
        <v>-</v>
      </c>
    </row>
    <row r="392" spans="1:10">
      <c r="A392" s="8">
        <v>49766</v>
      </c>
      <c r="B392">
        <f>SUMIF(利用履歴!$C$2:$C$48,"="&amp;定額コース支払!A392,利用履歴!$B$2:$B$48)</f>
        <v>0</v>
      </c>
      <c r="C392">
        <f t="shared" si="43"/>
        <v>30306981</v>
      </c>
      <c r="D392" s="9">
        <f t="shared" si="44"/>
        <v>31</v>
      </c>
      <c r="E392" s="12">
        <f t="shared" si="45"/>
        <v>1.1210958904109591E-2</v>
      </c>
      <c r="F392">
        <f t="shared" si="46"/>
        <v>339770</v>
      </c>
      <c r="G392">
        <f t="shared" si="47"/>
        <v>30646751</v>
      </c>
      <c r="H392" s="14"/>
      <c r="I392">
        <f t="shared" si="48"/>
        <v>30646751</v>
      </c>
      <c r="J392" s="11" t="str">
        <f t="shared" si="42"/>
        <v>-</v>
      </c>
    </row>
    <row r="393" spans="1:10">
      <c r="A393" s="8">
        <v>49796</v>
      </c>
      <c r="B393">
        <f>SUMIF(利用履歴!$C$2:$C$48,"="&amp;定額コース支払!A393,利用履歴!$B$2:$B$48)</f>
        <v>0</v>
      </c>
      <c r="C393">
        <f t="shared" si="43"/>
        <v>30646751</v>
      </c>
      <c r="D393" s="9">
        <f t="shared" si="44"/>
        <v>30</v>
      </c>
      <c r="E393" s="12">
        <f t="shared" si="45"/>
        <v>1.084931506849315E-2</v>
      </c>
      <c r="F393">
        <f t="shared" si="46"/>
        <v>332496</v>
      </c>
      <c r="G393">
        <f t="shared" si="47"/>
        <v>30979247</v>
      </c>
      <c r="H393" s="14"/>
      <c r="I393">
        <f t="shared" si="48"/>
        <v>30979247</v>
      </c>
      <c r="J393" s="11" t="str">
        <f t="shared" si="42"/>
        <v>-</v>
      </c>
    </row>
    <row r="394" spans="1:10">
      <c r="A394" s="8">
        <v>49827</v>
      </c>
      <c r="B394">
        <f>SUMIF(利用履歴!$C$2:$C$48,"="&amp;定額コース支払!A394,利用履歴!$B$2:$B$48)</f>
        <v>0</v>
      </c>
      <c r="C394">
        <f t="shared" si="43"/>
        <v>30979247</v>
      </c>
      <c r="D394" s="9">
        <f t="shared" si="44"/>
        <v>31</v>
      </c>
      <c r="E394" s="12">
        <f t="shared" si="45"/>
        <v>1.1210958904109591E-2</v>
      </c>
      <c r="F394">
        <f t="shared" si="46"/>
        <v>347307</v>
      </c>
      <c r="G394">
        <f t="shared" si="47"/>
        <v>31326554</v>
      </c>
      <c r="H394" s="14"/>
      <c r="I394">
        <f t="shared" si="48"/>
        <v>31326554</v>
      </c>
      <c r="J394" s="11" t="str">
        <f t="shared" si="42"/>
        <v>-</v>
      </c>
    </row>
    <row r="395" spans="1:10">
      <c r="A395" s="8">
        <v>49857</v>
      </c>
      <c r="B395">
        <f>SUMIF(利用履歴!$C$2:$C$48,"="&amp;定額コース支払!A395,利用履歴!$B$2:$B$48)</f>
        <v>0</v>
      </c>
      <c r="C395">
        <f t="shared" si="43"/>
        <v>31326554</v>
      </c>
      <c r="D395" s="9">
        <f t="shared" si="44"/>
        <v>30</v>
      </c>
      <c r="E395" s="12">
        <f t="shared" si="45"/>
        <v>1.084931506849315E-2</v>
      </c>
      <c r="F395">
        <f t="shared" si="46"/>
        <v>339871</v>
      </c>
      <c r="G395">
        <f t="shared" si="47"/>
        <v>31666425</v>
      </c>
      <c r="H395" s="14"/>
      <c r="I395">
        <f t="shared" si="48"/>
        <v>31666425</v>
      </c>
      <c r="J395" s="11" t="str">
        <f t="shared" si="42"/>
        <v>-</v>
      </c>
    </row>
    <row r="396" spans="1:10">
      <c r="A396" s="8">
        <v>49888</v>
      </c>
      <c r="B396">
        <f>SUMIF(利用履歴!$C$2:$C$48,"="&amp;定額コース支払!A396,利用履歴!$B$2:$B$48)</f>
        <v>0</v>
      </c>
      <c r="C396">
        <f t="shared" si="43"/>
        <v>31666425</v>
      </c>
      <c r="D396" s="9">
        <f t="shared" si="44"/>
        <v>31</v>
      </c>
      <c r="E396" s="12">
        <f t="shared" si="45"/>
        <v>1.1210958904109591E-2</v>
      </c>
      <c r="F396">
        <f t="shared" si="46"/>
        <v>355010</v>
      </c>
      <c r="G396">
        <f t="shared" si="47"/>
        <v>32021435</v>
      </c>
      <c r="H396" s="14"/>
      <c r="I396">
        <f t="shared" si="48"/>
        <v>32021435</v>
      </c>
      <c r="J396" s="11" t="str">
        <f t="shared" si="42"/>
        <v>-</v>
      </c>
    </row>
    <row r="397" spans="1:10">
      <c r="A397" s="8">
        <v>49919</v>
      </c>
      <c r="B397">
        <f>SUMIF(利用履歴!$C$2:$C$48,"="&amp;定額コース支払!A397,利用履歴!$B$2:$B$48)</f>
        <v>0</v>
      </c>
      <c r="C397">
        <f t="shared" si="43"/>
        <v>32021435</v>
      </c>
      <c r="D397" s="9">
        <f t="shared" si="44"/>
        <v>31</v>
      </c>
      <c r="E397" s="12">
        <f t="shared" si="45"/>
        <v>1.1210958904109591E-2</v>
      </c>
      <c r="F397">
        <f t="shared" si="46"/>
        <v>358990</v>
      </c>
      <c r="G397">
        <f t="shared" si="47"/>
        <v>32380425</v>
      </c>
      <c r="H397" s="14"/>
      <c r="I397">
        <f t="shared" si="48"/>
        <v>32380425</v>
      </c>
      <c r="J397" s="11" t="str">
        <f t="shared" si="42"/>
        <v>-</v>
      </c>
    </row>
    <row r="398" spans="1:10">
      <c r="A398" s="8">
        <v>49949</v>
      </c>
      <c r="B398">
        <f>SUMIF(利用履歴!$C$2:$C$48,"="&amp;定額コース支払!A398,利用履歴!$B$2:$B$48)</f>
        <v>0</v>
      </c>
      <c r="C398">
        <f t="shared" si="43"/>
        <v>32380425</v>
      </c>
      <c r="D398" s="9">
        <f t="shared" si="44"/>
        <v>30</v>
      </c>
      <c r="E398" s="12">
        <f t="shared" si="45"/>
        <v>1.084931506849315E-2</v>
      </c>
      <c r="F398">
        <f t="shared" si="46"/>
        <v>351305</v>
      </c>
      <c r="G398">
        <f t="shared" si="47"/>
        <v>32731730</v>
      </c>
      <c r="H398" s="14"/>
      <c r="I398">
        <f t="shared" si="48"/>
        <v>32731730</v>
      </c>
      <c r="J398" s="11" t="str">
        <f t="shared" si="42"/>
        <v>-</v>
      </c>
    </row>
    <row r="399" spans="1:10">
      <c r="A399" s="8">
        <v>49980</v>
      </c>
      <c r="B399">
        <f>SUMIF(利用履歴!$C$2:$C$48,"="&amp;定額コース支払!A399,利用履歴!$B$2:$B$48)</f>
        <v>0</v>
      </c>
      <c r="C399">
        <f t="shared" si="43"/>
        <v>32731730</v>
      </c>
      <c r="D399" s="9">
        <f t="shared" si="44"/>
        <v>31</v>
      </c>
      <c r="E399" s="12">
        <f t="shared" si="45"/>
        <v>1.1210958904109591E-2</v>
      </c>
      <c r="F399">
        <f t="shared" si="46"/>
        <v>366954</v>
      </c>
      <c r="G399">
        <f t="shared" si="47"/>
        <v>33098684</v>
      </c>
      <c r="H399" s="14"/>
      <c r="I399">
        <f t="shared" si="48"/>
        <v>33098684</v>
      </c>
      <c r="J399" s="11" t="str">
        <f t="shared" si="42"/>
        <v>-</v>
      </c>
    </row>
    <row r="400" spans="1:10">
      <c r="A400" s="8">
        <v>50010</v>
      </c>
      <c r="B400">
        <f>SUMIF(利用履歴!$C$2:$C$48,"="&amp;定額コース支払!A400,利用履歴!$B$2:$B$48)</f>
        <v>0</v>
      </c>
      <c r="C400">
        <f t="shared" si="43"/>
        <v>33098684</v>
      </c>
      <c r="D400" s="9">
        <f t="shared" si="44"/>
        <v>30</v>
      </c>
      <c r="E400" s="12">
        <f t="shared" si="45"/>
        <v>1.084931506849315E-2</v>
      </c>
      <c r="F400">
        <f t="shared" si="46"/>
        <v>359098</v>
      </c>
      <c r="G400">
        <f t="shared" si="47"/>
        <v>33457782</v>
      </c>
      <c r="H400" s="14"/>
      <c r="I400">
        <f t="shared" si="48"/>
        <v>33457782</v>
      </c>
      <c r="J400" s="11" t="str">
        <f t="shared" si="42"/>
        <v>-</v>
      </c>
    </row>
    <row r="401" spans="1:10">
      <c r="A401" s="8">
        <v>50041</v>
      </c>
      <c r="B401">
        <f>SUMIF(利用履歴!$C$2:$C$48,"="&amp;定額コース支払!A401,利用履歴!$B$2:$B$48)</f>
        <v>0</v>
      </c>
      <c r="C401">
        <f t="shared" si="43"/>
        <v>33457782</v>
      </c>
      <c r="D401" s="9">
        <f t="shared" si="44"/>
        <v>31</v>
      </c>
      <c r="E401" s="12">
        <f t="shared" si="45"/>
        <v>1.1210958904109591E-2</v>
      </c>
      <c r="F401">
        <f t="shared" si="46"/>
        <v>375093</v>
      </c>
      <c r="G401">
        <f t="shared" si="47"/>
        <v>33832875</v>
      </c>
      <c r="H401" s="14"/>
      <c r="I401">
        <f t="shared" si="48"/>
        <v>33832875</v>
      </c>
      <c r="J401" s="11" t="str">
        <f t="shared" si="42"/>
        <v>-</v>
      </c>
    </row>
    <row r="402" spans="1:10">
      <c r="A402" s="8">
        <v>50072</v>
      </c>
      <c r="B402">
        <f>SUMIF(利用履歴!$C$2:$C$48,"="&amp;定額コース支払!A402,利用履歴!$B$2:$B$48)</f>
        <v>0</v>
      </c>
      <c r="C402">
        <f t="shared" si="43"/>
        <v>33832875</v>
      </c>
      <c r="D402" s="9">
        <f t="shared" si="44"/>
        <v>31</v>
      </c>
      <c r="E402" s="12">
        <f t="shared" si="45"/>
        <v>1.1210958904109591E-2</v>
      </c>
      <c r="F402">
        <f t="shared" si="46"/>
        <v>379298</v>
      </c>
      <c r="G402">
        <f t="shared" si="47"/>
        <v>34212173</v>
      </c>
      <c r="H402" s="14"/>
      <c r="I402">
        <f t="shared" si="48"/>
        <v>34212173</v>
      </c>
      <c r="J402" s="11" t="str">
        <f t="shared" si="42"/>
        <v>-</v>
      </c>
    </row>
    <row r="403" spans="1:10">
      <c r="A403" s="8">
        <v>50100</v>
      </c>
      <c r="B403">
        <f>SUMIF(利用履歴!$C$2:$C$48,"="&amp;定額コース支払!A403,利用履歴!$B$2:$B$48)</f>
        <v>0</v>
      </c>
      <c r="C403">
        <f t="shared" si="43"/>
        <v>34212173</v>
      </c>
      <c r="D403" s="9">
        <f t="shared" si="44"/>
        <v>28</v>
      </c>
      <c r="E403" s="12">
        <f t="shared" si="45"/>
        <v>1.0126027397260274E-2</v>
      </c>
      <c r="F403">
        <f t="shared" si="46"/>
        <v>346433</v>
      </c>
      <c r="G403">
        <f t="shared" si="47"/>
        <v>34558606</v>
      </c>
      <c r="H403" s="14"/>
      <c r="I403">
        <f t="shared" si="48"/>
        <v>34558606</v>
      </c>
      <c r="J403" s="11" t="str">
        <f t="shared" si="42"/>
        <v>-</v>
      </c>
    </row>
    <row r="404" spans="1:10">
      <c r="A404" s="8">
        <v>50131</v>
      </c>
      <c r="B404">
        <f>SUMIF(利用履歴!$C$2:$C$48,"="&amp;定額コース支払!A404,利用履歴!$B$2:$B$48)</f>
        <v>0</v>
      </c>
      <c r="C404">
        <f t="shared" si="43"/>
        <v>34558606</v>
      </c>
      <c r="D404" s="9">
        <f t="shared" si="44"/>
        <v>31</v>
      </c>
      <c r="E404" s="12">
        <f t="shared" si="45"/>
        <v>1.1210958904109591E-2</v>
      </c>
      <c r="F404">
        <f t="shared" si="46"/>
        <v>387435</v>
      </c>
      <c r="G404">
        <f t="shared" si="47"/>
        <v>34946041</v>
      </c>
      <c r="H404" s="14"/>
      <c r="I404">
        <f t="shared" si="48"/>
        <v>34946041</v>
      </c>
      <c r="J404" s="11" t="str">
        <f t="shared" si="42"/>
        <v>-</v>
      </c>
    </row>
    <row r="405" spans="1:10">
      <c r="A405" s="8">
        <v>50161</v>
      </c>
      <c r="B405">
        <f>SUMIF(利用履歴!$C$2:$C$48,"="&amp;定額コース支払!A405,利用履歴!$B$2:$B$48)</f>
        <v>0</v>
      </c>
      <c r="C405">
        <f t="shared" si="43"/>
        <v>34946041</v>
      </c>
      <c r="D405" s="9">
        <f t="shared" si="44"/>
        <v>30</v>
      </c>
      <c r="E405" s="12">
        <f t="shared" si="45"/>
        <v>1.084931506849315E-2</v>
      </c>
      <c r="F405">
        <f t="shared" si="46"/>
        <v>379140</v>
      </c>
      <c r="G405">
        <f t="shared" si="47"/>
        <v>35325181</v>
      </c>
      <c r="H405" s="14"/>
      <c r="I405">
        <f t="shared" si="48"/>
        <v>35325181</v>
      </c>
      <c r="J405" s="11" t="str">
        <f t="shared" si="42"/>
        <v>-</v>
      </c>
    </row>
    <row r="406" spans="1:10">
      <c r="A406" s="8">
        <v>50192</v>
      </c>
      <c r="B406">
        <f>SUMIF(利用履歴!$C$2:$C$48,"="&amp;定額コース支払!A406,利用履歴!$B$2:$B$48)</f>
        <v>0</v>
      </c>
      <c r="C406">
        <f t="shared" si="43"/>
        <v>35325181</v>
      </c>
      <c r="D406" s="9">
        <f t="shared" si="44"/>
        <v>31</v>
      </c>
      <c r="E406" s="12">
        <f t="shared" si="45"/>
        <v>1.1210958904109591E-2</v>
      </c>
      <c r="F406">
        <f t="shared" si="46"/>
        <v>396029</v>
      </c>
      <c r="G406">
        <f t="shared" si="47"/>
        <v>35721210</v>
      </c>
      <c r="H406" s="14"/>
      <c r="I406">
        <f t="shared" si="48"/>
        <v>35721210</v>
      </c>
      <c r="J406" s="11" t="str">
        <f t="shared" si="42"/>
        <v>-</v>
      </c>
    </row>
    <row r="407" spans="1:10">
      <c r="A407" s="8">
        <v>50222</v>
      </c>
      <c r="B407">
        <f>SUMIF(利用履歴!$C$2:$C$48,"="&amp;定額コース支払!A407,利用履歴!$B$2:$B$48)</f>
        <v>0</v>
      </c>
      <c r="C407">
        <f t="shared" si="43"/>
        <v>35721210</v>
      </c>
      <c r="D407" s="9">
        <f t="shared" si="44"/>
        <v>30</v>
      </c>
      <c r="E407" s="12">
        <f t="shared" si="45"/>
        <v>1.084931506849315E-2</v>
      </c>
      <c r="F407">
        <f t="shared" si="46"/>
        <v>387550</v>
      </c>
      <c r="G407">
        <f t="shared" si="47"/>
        <v>36108760</v>
      </c>
      <c r="H407" s="14"/>
      <c r="I407">
        <f t="shared" si="48"/>
        <v>36108760</v>
      </c>
      <c r="J407" s="11" t="str">
        <f t="shared" si="42"/>
        <v>-</v>
      </c>
    </row>
    <row r="408" spans="1:10">
      <c r="A408" s="8">
        <v>50253</v>
      </c>
      <c r="B408">
        <f>SUMIF(利用履歴!$C$2:$C$48,"="&amp;定額コース支払!A408,利用履歴!$B$2:$B$48)</f>
        <v>0</v>
      </c>
      <c r="C408">
        <f t="shared" si="43"/>
        <v>36108760</v>
      </c>
      <c r="D408" s="9">
        <f t="shared" si="44"/>
        <v>31</v>
      </c>
      <c r="E408" s="12">
        <f t="shared" si="45"/>
        <v>1.1210958904109591E-2</v>
      </c>
      <c r="F408">
        <f t="shared" si="46"/>
        <v>404813</v>
      </c>
      <c r="G408">
        <f t="shared" si="47"/>
        <v>36513573</v>
      </c>
      <c r="H408" s="14"/>
      <c r="I408">
        <f t="shared" si="48"/>
        <v>36513573</v>
      </c>
      <c r="J408" s="11" t="str">
        <f t="shared" si="42"/>
        <v>-</v>
      </c>
    </row>
    <row r="409" spans="1:10">
      <c r="A409" s="8">
        <v>50284</v>
      </c>
      <c r="B409">
        <f>SUMIF(利用履歴!$C$2:$C$48,"="&amp;定額コース支払!A409,利用履歴!$B$2:$B$48)</f>
        <v>0</v>
      </c>
      <c r="C409">
        <f t="shared" si="43"/>
        <v>36513573</v>
      </c>
      <c r="D409" s="9">
        <f t="shared" si="44"/>
        <v>31</v>
      </c>
      <c r="E409" s="12">
        <f t="shared" si="45"/>
        <v>1.1210958904109591E-2</v>
      </c>
      <c r="F409">
        <f t="shared" si="46"/>
        <v>409352</v>
      </c>
      <c r="G409">
        <f t="shared" si="47"/>
        <v>36922925</v>
      </c>
      <c r="H409" s="14"/>
      <c r="I409">
        <f t="shared" si="48"/>
        <v>36922925</v>
      </c>
      <c r="J409" s="11" t="str">
        <f t="shared" si="42"/>
        <v>-</v>
      </c>
    </row>
    <row r="410" spans="1:10">
      <c r="A410" s="8">
        <v>50314</v>
      </c>
      <c r="B410">
        <f>SUMIF(利用履歴!$C$2:$C$48,"="&amp;定額コース支払!A410,利用履歴!$B$2:$B$48)</f>
        <v>0</v>
      </c>
      <c r="C410">
        <f t="shared" si="43"/>
        <v>36922925</v>
      </c>
      <c r="D410" s="9">
        <f t="shared" si="44"/>
        <v>30</v>
      </c>
      <c r="E410" s="12">
        <f t="shared" si="45"/>
        <v>1.084931506849315E-2</v>
      </c>
      <c r="F410">
        <f t="shared" si="46"/>
        <v>400588</v>
      </c>
      <c r="G410">
        <f t="shared" si="47"/>
        <v>37323513</v>
      </c>
      <c r="H410" s="14"/>
      <c r="I410">
        <f t="shared" si="48"/>
        <v>37323513</v>
      </c>
      <c r="J410" s="11" t="str">
        <f t="shared" si="42"/>
        <v>-</v>
      </c>
    </row>
    <row r="411" spans="1:10">
      <c r="A411" s="8">
        <v>50345</v>
      </c>
      <c r="B411">
        <f>SUMIF(利用履歴!$C$2:$C$48,"="&amp;定額コース支払!A411,利用履歴!$B$2:$B$48)</f>
        <v>0</v>
      </c>
      <c r="C411">
        <f t="shared" si="43"/>
        <v>37323513</v>
      </c>
      <c r="D411" s="9">
        <f t="shared" si="44"/>
        <v>31</v>
      </c>
      <c r="E411" s="12">
        <f t="shared" si="45"/>
        <v>1.1210958904109591E-2</v>
      </c>
      <c r="F411">
        <f t="shared" si="46"/>
        <v>418432</v>
      </c>
      <c r="G411">
        <f t="shared" si="47"/>
        <v>37741945</v>
      </c>
      <c r="H411" s="14"/>
      <c r="I411">
        <f t="shared" si="48"/>
        <v>37741945</v>
      </c>
      <c r="J411" s="11" t="str">
        <f t="shared" si="42"/>
        <v>-</v>
      </c>
    </row>
    <row r="412" spans="1:10">
      <c r="A412" s="8">
        <v>50375</v>
      </c>
      <c r="B412">
        <f>SUMIF(利用履歴!$C$2:$C$48,"="&amp;定額コース支払!A412,利用履歴!$B$2:$B$48)</f>
        <v>0</v>
      </c>
      <c r="C412">
        <f t="shared" si="43"/>
        <v>37741945</v>
      </c>
      <c r="D412" s="9">
        <f t="shared" si="44"/>
        <v>30</v>
      </c>
      <c r="E412" s="12">
        <f t="shared" si="45"/>
        <v>1.084931506849315E-2</v>
      </c>
      <c r="F412">
        <f t="shared" si="46"/>
        <v>409474</v>
      </c>
      <c r="G412">
        <f t="shared" si="47"/>
        <v>38151419</v>
      </c>
      <c r="H412" s="14"/>
      <c r="I412">
        <f t="shared" si="48"/>
        <v>38151419</v>
      </c>
      <c r="J412" s="11" t="str">
        <f t="shared" si="42"/>
        <v>-</v>
      </c>
    </row>
    <row r="413" spans="1:10">
      <c r="A413" s="8">
        <v>50406</v>
      </c>
      <c r="B413">
        <f>SUMIF(利用履歴!$C$2:$C$48,"="&amp;定額コース支払!A413,利用履歴!$B$2:$B$48)</f>
        <v>0</v>
      </c>
      <c r="C413">
        <f t="shared" si="43"/>
        <v>38151419</v>
      </c>
      <c r="D413" s="9">
        <f t="shared" si="44"/>
        <v>31</v>
      </c>
      <c r="E413" s="12">
        <f t="shared" si="45"/>
        <v>1.1210958904109591E-2</v>
      </c>
      <c r="F413">
        <f t="shared" si="46"/>
        <v>427713</v>
      </c>
      <c r="G413">
        <f t="shared" si="47"/>
        <v>38579132</v>
      </c>
      <c r="H413" s="14"/>
      <c r="I413">
        <f t="shared" si="48"/>
        <v>38579132</v>
      </c>
      <c r="J413" s="11" t="str">
        <f t="shared" si="42"/>
        <v>-</v>
      </c>
    </row>
    <row r="414" spans="1:10">
      <c r="A414" s="8">
        <v>50437</v>
      </c>
      <c r="B414">
        <f>SUMIF(利用履歴!$C$2:$C$48,"="&amp;定額コース支払!A414,利用履歴!$B$2:$B$48)</f>
        <v>0</v>
      </c>
      <c r="C414">
        <f t="shared" si="43"/>
        <v>38579132</v>
      </c>
      <c r="D414" s="9">
        <f t="shared" si="44"/>
        <v>31</v>
      </c>
      <c r="E414" s="12">
        <f t="shared" si="45"/>
        <v>1.1210958904109591E-2</v>
      </c>
      <c r="F414">
        <f t="shared" si="46"/>
        <v>432509</v>
      </c>
      <c r="G414">
        <f t="shared" si="47"/>
        <v>39011641</v>
      </c>
      <c r="H414" s="14"/>
      <c r="I414">
        <f t="shared" si="48"/>
        <v>39011641</v>
      </c>
      <c r="J414" s="11" t="str">
        <f t="shared" si="42"/>
        <v>-</v>
      </c>
    </row>
    <row r="415" spans="1:10">
      <c r="A415" s="8">
        <v>50465</v>
      </c>
      <c r="B415">
        <f>SUMIF(利用履歴!$C$2:$C$48,"="&amp;定額コース支払!A415,利用履歴!$B$2:$B$48)</f>
        <v>0</v>
      </c>
      <c r="C415">
        <f t="shared" si="43"/>
        <v>39011641</v>
      </c>
      <c r="D415" s="9">
        <f t="shared" si="44"/>
        <v>28</v>
      </c>
      <c r="E415" s="12">
        <f t="shared" si="45"/>
        <v>1.0126027397260274E-2</v>
      </c>
      <c r="F415">
        <f t="shared" si="46"/>
        <v>395032</v>
      </c>
      <c r="G415">
        <f t="shared" si="47"/>
        <v>39406673</v>
      </c>
      <c r="H415" s="14"/>
      <c r="I415">
        <f t="shared" si="48"/>
        <v>39406673</v>
      </c>
      <c r="J415" s="11" t="str">
        <f t="shared" si="42"/>
        <v>-</v>
      </c>
    </row>
    <row r="416" spans="1:10">
      <c r="A416" s="8">
        <v>50496</v>
      </c>
      <c r="B416">
        <f>SUMIF(利用履歴!$C$2:$C$48,"="&amp;定額コース支払!A416,利用履歴!$B$2:$B$48)</f>
        <v>0</v>
      </c>
      <c r="C416">
        <f t="shared" si="43"/>
        <v>39406673</v>
      </c>
      <c r="D416" s="9">
        <f t="shared" si="44"/>
        <v>31</v>
      </c>
      <c r="E416" s="12">
        <f t="shared" si="45"/>
        <v>1.1210958904109591E-2</v>
      </c>
      <c r="F416">
        <f t="shared" si="46"/>
        <v>441786</v>
      </c>
      <c r="G416">
        <f t="shared" si="47"/>
        <v>39848459</v>
      </c>
      <c r="H416" s="14"/>
      <c r="I416">
        <f t="shared" si="48"/>
        <v>39848459</v>
      </c>
      <c r="J416" s="11" t="str">
        <f t="shared" si="42"/>
        <v>-</v>
      </c>
    </row>
    <row r="417" spans="1:10">
      <c r="A417" s="8">
        <v>50526</v>
      </c>
      <c r="B417">
        <f>SUMIF(利用履歴!$C$2:$C$48,"="&amp;定額コース支払!A417,利用履歴!$B$2:$B$48)</f>
        <v>0</v>
      </c>
      <c r="C417">
        <f t="shared" si="43"/>
        <v>39848459</v>
      </c>
      <c r="D417" s="9">
        <f t="shared" si="44"/>
        <v>30</v>
      </c>
      <c r="E417" s="12">
        <f t="shared" si="45"/>
        <v>1.084931506849315E-2</v>
      </c>
      <c r="F417">
        <f t="shared" si="46"/>
        <v>432328</v>
      </c>
      <c r="G417">
        <f t="shared" si="47"/>
        <v>40280787</v>
      </c>
      <c r="H417" s="14"/>
      <c r="I417">
        <f t="shared" si="48"/>
        <v>40280787</v>
      </c>
      <c r="J417" s="11" t="str">
        <f t="shared" si="42"/>
        <v>-</v>
      </c>
    </row>
    <row r="418" spans="1:10">
      <c r="A418" s="8">
        <v>50557</v>
      </c>
      <c r="B418">
        <f>SUMIF(利用履歴!$C$2:$C$48,"="&amp;定額コース支払!A418,利用履歴!$B$2:$B$48)</f>
        <v>0</v>
      </c>
      <c r="C418">
        <f t="shared" si="43"/>
        <v>40280787</v>
      </c>
      <c r="D418" s="9">
        <f t="shared" si="44"/>
        <v>31</v>
      </c>
      <c r="E418" s="12">
        <f t="shared" si="45"/>
        <v>1.1210958904109591E-2</v>
      </c>
      <c r="F418">
        <f t="shared" si="46"/>
        <v>451586</v>
      </c>
      <c r="G418">
        <f t="shared" si="47"/>
        <v>40732373</v>
      </c>
      <c r="H418" s="14"/>
      <c r="I418">
        <f t="shared" si="48"/>
        <v>40732373</v>
      </c>
      <c r="J418" s="11" t="str">
        <f t="shared" si="42"/>
        <v>-</v>
      </c>
    </row>
    <row r="419" spans="1:10">
      <c r="A419" s="8">
        <v>50587</v>
      </c>
      <c r="B419">
        <f>SUMIF(利用履歴!$C$2:$C$48,"="&amp;定額コース支払!A419,利用履歴!$B$2:$B$48)</f>
        <v>0</v>
      </c>
      <c r="C419">
        <f t="shared" si="43"/>
        <v>40732373</v>
      </c>
      <c r="D419" s="9">
        <f t="shared" si="44"/>
        <v>30</v>
      </c>
      <c r="E419" s="12">
        <f t="shared" si="45"/>
        <v>1.084931506849315E-2</v>
      </c>
      <c r="F419">
        <f t="shared" si="46"/>
        <v>441918</v>
      </c>
      <c r="G419">
        <f t="shared" si="47"/>
        <v>41174291</v>
      </c>
      <c r="H419" s="14"/>
      <c r="I419">
        <f t="shared" si="48"/>
        <v>41174291</v>
      </c>
      <c r="J419" s="11" t="str">
        <f t="shared" si="42"/>
        <v>-</v>
      </c>
    </row>
    <row r="420" spans="1:10">
      <c r="A420" s="8">
        <v>50618</v>
      </c>
      <c r="B420">
        <f>SUMIF(利用履歴!$C$2:$C$48,"="&amp;定額コース支払!A420,利用履歴!$B$2:$B$48)</f>
        <v>0</v>
      </c>
      <c r="C420">
        <f t="shared" si="43"/>
        <v>41174291</v>
      </c>
      <c r="D420" s="9">
        <f t="shared" si="44"/>
        <v>31</v>
      </c>
      <c r="E420" s="12">
        <f t="shared" si="45"/>
        <v>1.1210958904109591E-2</v>
      </c>
      <c r="F420">
        <f t="shared" si="46"/>
        <v>461603</v>
      </c>
      <c r="G420">
        <f t="shared" si="47"/>
        <v>41635894</v>
      </c>
      <c r="H420" s="14"/>
      <c r="I420">
        <f t="shared" si="48"/>
        <v>41635894</v>
      </c>
      <c r="J420" s="11" t="str">
        <f t="shared" si="42"/>
        <v>-</v>
      </c>
    </row>
    <row r="421" spans="1:10">
      <c r="A421" s="8">
        <v>50649</v>
      </c>
      <c r="B421">
        <f>SUMIF(利用履歴!$C$2:$C$48,"="&amp;定額コース支払!A421,利用履歴!$B$2:$B$48)</f>
        <v>0</v>
      </c>
      <c r="C421">
        <f t="shared" si="43"/>
        <v>41635894</v>
      </c>
      <c r="D421" s="9">
        <f t="shared" si="44"/>
        <v>31</v>
      </c>
      <c r="E421" s="12">
        <f t="shared" si="45"/>
        <v>1.1210958904109591E-2</v>
      </c>
      <c r="F421">
        <f t="shared" si="46"/>
        <v>466778</v>
      </c>
      <c r="G421">
        <f t="shared" si="47"/>
        <v>42102672</v>
      </c>
      <c r="H421" s="14"/>
      <c r="I421">
        <f t="shared" si="48"/>
        <v>42102672</v>
      </c>
      <c r="J421" s="11" t="str">
        <f t="shared" si="42"/>
        <v>-</v>
      </c>
    </row>
    <row r="422" spans="1:10">
      <c r="A422" s="8">
        <v>50679</v>
      </c>
      <c r="B422">
        <f>SUMIF(利用履歴!$C$2:$C$48,"="&amp;定額コース支払!A422,利用履歴!$B$2:$B$48)</f>
        <v>0</v>
      </c>
      <c r="C422">
        <f t="shared" si="43"/>
        <v>42102672</v>
      </c>
      <c r="D422" s="9">
        <f t="shared" si="44"/>
        <v>30</v>
      </c>
      <c r="E422" s="12">
        <f t="shared" si="45"/>
        <v>1.084931506849315E-2</v>
      </c>
      <c r="F422">
        <f t="shared" si="46"/>
        <v>456785</v>
      </c>
      <c r="G422">
        <f t="shared" si="47"/>
        <v>42559457</v>
      </c>
      <c r="H422" s="14"/>
      <c r="I422">
        <f t="shared" si="48"/>
        <v>42559457</v>
      </c>
      <c r="J422" s="11" t="str">
        <f t="shared" si="42"/>
        <v>-</v>
      </c>
    </row>
    <row r="423" spans="1:10">
      <c r="A423" s="8">
        <v>50710</v>
      </c>
      <c r="B423">
        <f>SUMIF(利用履歴!$C$2:$C$48,"="&amp;定額コース支払!A423,利用履歴!$B$2:$B$48)</f>
        <v>0</v>
      </c>
      <c r="C423">
        <f t="shared" si="43"/>
        <v>42559457</v>
      </c>
      <c r="D423" s="9">
        <f t="shared" si="44"/>
        <v>31</v>
      </c>
      <c r="E423" s="12">
        <f t="shared" si="45"/>
        <v>1.1210958904109591E-2</v>
      </c>
      <c r="F423">
        <f t="shared" si="46"/>
        <v>477132</v>
      </c>
      <c r="G423">
        <f t="shared" si="47"/>
        <v>43036589</v>
      </c>
      <c r="H423" s="14"/>
      <c r="I423">
        <f t="shared" si="48"/>
        <v>43036589</v>
      </c>
      <c r="J423" s="11" t="str">
        <f t="shared" si="42"/>
        <v>-</v>
      </c>
    </row>
    <row r="424" spans="1:10">
      <c r="A424" s="8">
        <v>50740</v>
      </c>
      <c r="B424">
        <f>SUMIF(利用履歴!$C$2:$C$48,"="&amp;定額コース支払!A424,利用履歴!$B$2:$B$48)</f>
        <v>0</v>
      </c>
      <c r="C424">
        <f t="shared" si="43"/>
        <v>43036589</v>
      </c>
      <c r="D424" s="9">
        <f t="shared" si="44"/>
        <v>30</v>
      </c>
      <c r="E424" s="12">
        <f t="shared" si="45"/>
        <v>1.084931506849315E-2</v>
      </c>
      <c r="F424">
        <f t="shared" si="46"/>
        <v>466917</v>
      </c>
      <c r="G424">
        <f t="shared" si="47"/>
        <v>43503506</v>
      </c>
      <c r="H424" s="14"/>
      <c r="I424">
        <f t="shared" si="48"/>
        <v>43503506</v>
      </c>
      <c r="J424" s="11" t="str">
        <f t="shared" si="42"/>
        <v>-</v>
      </c>
    </row>
    <row r="425" spans="1:10">
      <c r="A425" s="8">
        <v>50771</v>
      </c>
      <c r="B425">
        <f>SUMIF(利用履歴!$C$2:$C$48,"="&amp;定額コース支払!A425,利用履歴!$B$2:$B$48)</f>
        <v>0</v>
      </c>
      <c r="C425">
        <f t="shared" si="43"/>
        <v>43503506</v>
      </c>
      <c r="D425" s="9">
        <f t="shared" si="44"/>
        <v>31</v>
      </c>
      <c r="E425" s="12">
        <f t="shared" si="45"/>
        <v>1.1210958904109591E-2</v>
      </c>
      <c r="F425">
        <f t="shared" si="46"/>
        <v>487716</v>
      </c>
      <c r="G425">
        <f t="shared" si="47"/>
        <v>43991222</v>
      </c>
      <c r="H425" s="14"/>
      <c r="I425">
        <f t="shared" si="48"/>
        <v>43991222</v>
      </c>
      <c r="J425" s="11" t="str">
        <f t="shared" si="42"/>
        <v>-</v>
      </c>
    </row>
    <row r="426" spans="1:10">
      <c r="A426" s="8">
        <v>50802</v>
      </c>
      <c r="B426">
        <f>SUMIF(利用履歴!$C$2:$C$48,"="&amp;定額コース支払!A426,利用履歴!$B$2:$B$48)</f>
        <v>0</v>
      </c>
      <c r="C426">
        <f t="shared" si="43"/>
        <v>43991222</v>
      </c>
      <c r="D426" s="9">
        <f t="shared" si="44"/>
        <v>31</v>
      </c>
      <c r="E426" s="12">
        <f t="shared" si="45"/>
        <v>1.1210958904109591E-2</v>
      </c>
      <c r="F426">
        <f t="shared" si="46"/>
        <v>493183</v>
      </c>
      <c r="G426">
        <f t="shared" si="47"/>
        <v>44484405</v>
      </c>
      <c r="H426" s="14"/>
      <c r="I426">
        <f t="shared" si="48"/>
        <v>44484405</v>
      </c>
      <c r="J426" s="11" t="str">
        <f t="shared" si="42"/>
        <v>-</v>
      </c>
    </row>
    <row r="427" spans="1:10">
      <c r="A427" s="8">
        <v>50830</v>
      </c>
      <c r="B427">
        <f>SUMIF(利用履歴!$C$2:$C$48,"="&amp;定額コース支払!A427,利用履歴!$B$2:$B$48)</f>
        <v>0</v>
      </c>
      <c r="C427">
        <f t="shared" si="43"/>
        <v>44484405</v>
      </c>
      <c r="D427" s="9">
        <f t="shared" si="44"/>
        <v>28</v>
      </c>
      <c r="E427" s="12">
        <f t="shared" si="45"/>
        <v>1.0126027397260274E-2</v>
      </c>
      <c r="F427">
        <f t="shared" si="46"/>
        <v>450450</v>
      </c>
      <c r="G427">
        <f t="shared" si="47"/>
        <v>44934855</v>
      </c>
      <c r="H427" s="14"/>
      <c r="I427">
        <f t="shared" si="48"/>
        <v>44934855</v>
      </c>
      <c r="J427" s="11" t="str">
        <f t="shared" si="42"/>
        <v>-</v>
      </c>
    </row>
    <row r="428" spans="1:10">
      <c r="A428" s="8">
        <v>50861</v>
      </c>
      <c r="B428">
        <f>SUMIF(利用履歴!$C$2:$C$48,"="&amp;定額コース支払!A428,利用履歴!$B$2:$B$48)</f>
        <v>0</v>
      </c>
      <c r="C428">
        <f t="shared" si="43"/>
        <v>44934855</v>
      </c>
      <c r="D428" s="9">
        <f t="shared" si="44"/>
        <v>31</v>
      </c>
      <c r="E428" s="12">
        <f t="shared" si="45"/>
        <v>1.1210958904109591E-2</v>
      </c>
      <c r="F428">
        <f t="shared" si="46"/>
        <v>503762</v>
      </c>
      <c r="G428">
        <f t="shared" si="47"/>
        <v>45438617</v>
      </c>
      <c r="H428" s="14"/>
      <c r="I428">
        <f t="shared" si="48"/>
        <v>45438617</v>
      </c>
      <c r="J428" s="11" t="str">
        <f t="shared" si="42"/>
        <v>-</v>
      </c>
    </row>
    <row r="429" spans="1:10">
      <c r="A429" s="8">
        <v>50891</v>
      </c>
      <c r="B429">
        <f>SUMIF(利用履歴!$C$2:$C$48,"="&amp;定額コース支払!A429,利用履歴!$B$2:$B$48)</f>
        <v>0</v>
      </c>
      <c r="C429">
        <f t="shared" si="43"/>
        <v>45438617</v>
      </c>
      <c r="D429" s="9">
        <f t="shared" si="44"/>
        <v>30</v>
      </c>
      <c r="E429" s="12">
        <f t="shared" si="45"/>
        <v>1.084931506849315E-2</v>
      </c>
      <c r="F429">
        <f t="shared" si="46"/>
        <v>492977</v>
      </c>
      <c r="G429">
        <f t="shared" si="47"/>
        <v>45931594</v>
      </c>
      <c r="H429" s="14"/>
      <c r="I429">
        <f t="shared" si="48"/>
        <v>45931594</v>
      </c>
      <c r="J429" s="11" t="str">
        <f t="shared" si="42"/>
        <v>-</v>
      </c>
    </row>
    <row r="430" spans="1:10">
      <c r="A430" s="8">
        <v>50922</v>
      </c>
      <c r="B430">
        <f>SUMIF(利用履歴!$C$2:$C$48,"="&amp;定額コース支払!A430,利用履歴!$B$2:$B$48)</f>
        <v>0</v>
      </c>
      <c r="C430">
        <f t="shared" si="43"/>
        <v>45931594</v>
      </c>
      <c r="D430" s="9">
        <f t="shared" si="44"/>
        <v>31</v>
      </c>
      <c r="E430" s="12">
        <f t="shared" si="45"/>
        <v>1.1210958904109591E-2</v>
      </c>
      <c r="F430">
        <f t="shared" si="46"/>
        <v>514937</v>
      </c>
      <c r="G430">
        <f t="shared" si="47"/>
        <v>46446531</v>
      </c>
      <c r="H430" s="14"/>
      <c r="I430">
        <f t="shared" si="48"/>
        <v>46446531</v>
      </c>
      <c r="J430" s="11" t="str">
        <f t="shared" si="42"/>
        <v>-</v>
      </c>
    </row>
    <row r="431" spans="1:10">
      <c r="A431" s="8">
        <v>50952</v>
      </c>
      <c r="B431">
        <f>SUMIF(利用履歴!$C$2:$C$48,"="&amp;定額コース支払!A431,利用履歴!$B$2:$B$48)</f>
        <v>0</v>
      </c>
      <c r="C431">
        <f t="shared" si="43"/>
        <v>46446531</v>
      </c>
      <c r="D431" s="9">
        <f t="shared" si="44"/>
        <v>30</v>
      </c>
      <c r="E431" s="12">
        <f t="shared" si="45"/>
        <v>1.084931506849315E-2</v>
      </c>
      <c r="F431">
        <f t="shared" si="46"/>
        <v>503913</v>
      </c>
      <c r="G431">
        <f t="shared" si="47"/>
        <v>46950444</v>
      </c>
      <c r="H431" s="14"/>
      <c r="I431">
        <f t="shared" si="48"/>
        <v>46950444</v>
      </c>
      <c r="J431" s="11" t="str">
        <f t="shared" si="42"/>
        <v>-</v>
      </c>
    </row>
    <row r="432" spans="1:10">
      <c r="A432" s="8">
        <v>50983</v>
      </c>
      <c r="B432">
        <f>SUMIF(利用履歴!$C$2:$C$48,"="&amp;定額コース支払!A432,利用履歴!$B$2:$B$48)</f>
        <v>0</v>
      </c>
      <c r="C432">
        <f t="shared" si="43"/>
        <v>46950444</v>
      </c>
      <c r="D432" s="9">
        <f t="shared" si="44"/>
        <v>31</v>
      </c>
      <c r="E432" s="12">
        <f t="shared" si="45"/>
        <v>1.1210958904109591E-2</v>
      </c>
      <c r="F432">
        <f t="shared" si="46"/>
        <v>526359</v>
      </c>
      <c r="G432">
        <f t="shared" si="47"/>
        <v>47476803</v>
      </c>
      <c r="H432" s="14"/>
      <c r="I432">
        <f t="shared" si="48"/>
        <v>47476803</v>
      </c>
      <c r="J432" s="11" t="str">
        <f t="shared" si="42"/>
        <v>-</v>
      </c>
    </row>
    <row r="433" spans="1:10">
      <c r="A433" s="8">
        <v>51014</v>
      </c>
      <c r="B433">
        <f>SUMIF(利用履歴!$C$2:$C$48,"="&amp;定額コース支払!A433,利用履歴!$B$2:$B$48)</f>
        <v>0</v>
      </c>
      <c r="C433">
        <f t="shared" si="43"/>
        <v>47476803</v>
      </c>
      <c r="D433" s="9">
        <f t="shared" si="44"/>
        <v>31</v>
      </c>
      <c r="E433" s="12">
        <f t="shared" si="45"/>
        <v>1.1210958904109591E-2</v>
      </c>
      <c r="F433">
        <f t="shared" si="46"/>
        <v>532260</v>
      </c>
      <c r="G433">
        <f t="shared" si="47"/>
        <v>48009063</v>
      </c>
      <c r="H433" s="14"/>
      <c r="I433">
        <f t="shared" si="48"/>
        <v>48009063</v>
      </c>
      <c r="J433" s="11" t="str">
        <f t="shared" si="42"/>
        <v>-</v>
      </c>
    </row>
    <row r="434" spans="1:10">
      <c r="A434" s="8">
        <v>51044</v>
      </c>
      <c r="B434">
        <f>SUMIF(利用履歴!$C$2:$C$48,"="&amp;定額コース支払!A434,利用履歴!$B$2:$B$48)</f>
        <v>0</v>
      </c>
      <c r="C434">
        <f t="shared" si="43"/>
        <v>48009063</v>
      </c>
      <c r="D434" s="9">
        <f t="shared" si="44"/>
        <v>30</v>
      </c>
      <c r="E434" s="12">
        <f t="shared" si="45"/>
        <v>1.084931506849315E-2</v>
      </c>
      <c r="F434">
        <f t="shared" si="46"/>
        <v>520865</v>
      </c>
      <c r="G434">
        <f t="shared" si="47"/>
        <v>48529928</v>
      </c>
      <c r="H434" s="14"/>
      <c r="I434">
        <f t="shared" si="48"/>
        <v>48529928</v>
      </c>
      <c r="J434" s="11" t="str">
        <f t="shared" si="42"/>
        <v>-</v>
      </c>
    </row>
    <row r="435" spans="1:10">
      <c r="A435" s="8">
        <v>51075</v>
      </c>
      <c r="B435">
        <f>SUMIF(利用履歴!$C$2:$C$48,"="&amp;定額コース支払!A435,利用履歴!$B$2:$B$48)</f>
        <v>0</v>
      </c>
      <c r="C435">
        <f t="shared" si="43"/>
        <v>48529928</v>
      </c>
      <c r="D435" s="9">
        <f t="shared" si="44"/>
        <v>31</v>
      </c>
      <c r="E435" s="12">
        <f t="shared" si="45"/>
        <v>1.1210958904109591E-2</v>
      </c>
      <c r="F435">
        <f t="shared" si="46"/>
        <v>544067</v>
      </c>
      <c r="G435">
        <f t="shared" si="47"/>
        <v>49073995</v>
      </c>
      <c r="H435" s="14"/>
      <c r="I435">
        <f t="shared" si="48"/>
        <v>49073995</v>
      </c>
      <c r="J435" s="11" t="str">
        <f t="shared" si="42"/>
        <v>-</v>
      </c>
    </row>
    <row r="436" spans="1:10">
      <c r="A436" s="8">
        <v>51105</v>
      </c>
      <c r="B436">
        <f>SUMIF(利用履歴!$C$2:$C$48,"="&amp;定額コース支払!A436,利用履歴!$B$2:$B$48)</f>
        <v>0</v>
      </c>
      <c r="C436">
        <f t="shared" si="43"/>
        <v>49073995</v>
      </c>
      <c r="D436" s="9">
        <f t="shared" si="44"/>
        <v>30</v>
      </c>
      <c r="E436" s="12">
        <f t="shared" si="45"/>
        <v>1.084931506849315E-2</v>
      </c>
      <c r="F436">
        <f t="shared" si="46"/>
        <v>532419</v>
      </c>
      <c r="G436">
        <f t="shared" si="47"/>
        <v>49606414</v>
      </c>
      <c r="H436" s="14"/>
      <c r="I436">
        <f t="shared" si="48"/>
        <v>49606414</v>
      </c>
      <c r="J436" s="11" t="str">
        <f t="shared" si="42"/>
        <v>-</v>
      </c>
    </row>
    <row r="437" spans="1:10">
      <c r="A437" s="8">
        <v>51136</v>
      </c>
      <c r="B437">
        <f>SUMIF(利用履歴!$C$2:$C$48,"="&amp;定額コース支払!A437,利用履歴!$B$2:$B$48)</f>
        <v>0</v>
      </c>
      <c r="C437">
        <f t="shared" si="43"/>
        <v>49606414</v>
      </c>
      <c r="D437" s="9">
        <f t="shared" si="44"/>
        <v>31</v>
      </c>
      <c r="E437" s="12">
        <f t="shared" si="45"/>
        <v>1.1210958904109591E-2</v>
      </c>
      <c r="F437">
        <f t="shared" si="46"/>
        <v>556135</v>
      </c>
      <c r="G437">
        <f t="shared" si="47"/>
        <v>50162549</v>
      </c>
      <c r="H437" s="14"/>
      <c r="I437">
        <f t="shared" si="48"/>
        <v>50162549</v>
      </c>
      <c r="J437" s="11" t="str">
        <f t="shared" si="42"/>
        <v>-</v>
      </c>
    </row>
    <row r="438" spans="1:10">
      <c r="A438" s="8">
        <v>51167</v>
      </c>
      <c r="B438">
        <f>SUMIF(利用履歴!$C$2:$C$48,"="&amp;定額コース支払!A438,利用履歴!$B$2:$B$48)</f>
        <v>0</v>
      </c>
      <c r="C438">
        <f t="shared" si="43"/>
        <v>50162549</v>
      </c>
      <c r="D438" s="9">
        <f t="shared" si="44"/>
        <v>31</v>
      </c>
      <c r="E438" s="12">
        <f t="shared" si="45"/>
        <v>1.1210958904109591E-2</v>
      </c>
      <c r="F438">
        <f t="shared" si="46"/>
        <v>562370</v>
      </c>
      <c r="G438">
        <f t="shared" si="47"/>
        <v>50724919</v>
      </c>
      <c r="H438" s="14"/>
      <c r="I438">
        <f t="shared" si="48"/>
        <v>50724919</v>
      </c>
      <c r="J438" s="11" t="str">
        <f t="shared" si="42"/>
        <v>-</v>
      </c>
    </row>
    <row r="439" spans="1:10">
      <c r="A439" s="8">
        <v>51196</v>
      </c>
      <c r="B439">
        <f>SUMIF(利用履歴!$C$2:$C$48,"="&amp;定額コース支払!A439,利用履歴!$B$2:$B$48)</f>
        <v>0</v>
      </c>
      <c r="C439">
        <f t="shared" si="43"/>
        <v>50724919</v>
      </c>
      <c r="D439" s="9">
        <f t="shared" si="44"/>
        <v>29</v>
      </c>
      <c r="E439" s="12">
        <f t="shared" si="45"/>
        <v>1.0487671232876713E-2</v>
      </c>
      <c r="F439">
        <f t="shared" si="46"/>
        <v>531986</v>
      </c>
      <c r="G439">
        <f t="shared" si="47"/>
        <v>51256905</v>
      </c>
      <c r="H439" s="14"/>
      <c r="I439">
        <f t="shared" si="48"/>
        <v>51256905</v>
      </c>
      <c r="J439" s="11" t="str">
        <f t="shared" si="42"/>
        <v>-</v>
      </c>
    </row>
    <row r="440" spans="1:10">
      <c r="A440" s="8">
        <v>51227</v>
      </c>
      <c r="B440">
        <f>SUMIF(利用履歴!$C$2:$C$48,"="&amp;定額コース支払!A440,利用履歴!$B$2:$B$48)</f>
        <v>0</v>
      </c>
      <c r="C440">
        <f t="shared" si="43"/>
        <v>51256905</v>
      </c>
      <c r="D440" s="9">
        <f t="shared" si="44"/>
        <v>31</v>
      </c>
      <c r="E440" s="12">
        <f t="shared" si="45"/>
        <v>1.1210958904109591E-2</v>
      </c>
      <c r="F440">
        <f t="shared" si="46"/>
        <v>574639</v>
      </c>
      <c r="G440">
        <f t="shared" si="47"/>
        <v>51831544</v>
      </c>
      <c r="H440" s="14"/>
      <c r="I440">
        <f t="shared" si="48"/>
        <v>51831544</v>
      </c>
      <c r="J440" s="11" t="str">
        <f t="shared" si="42"/>
        <v>-</v>
      </c>
    </row>
    <row r="441" spans="1:10">
      <c r="A441" s="8">
        <v>51257</v>
      </c>
      <c r="B441">
        <f>SUMIF(利用履歴!$C$2:$C$48,"="&amp;定額コース支払!A441,利用履歴!$B$2:$B$48)</f>
        <v>0</v>
      </c>
      <c r="C441">
        <f t="shared" si="43"/>
        <v>51831544</v>
      </c>
      <c r="D441" s="9">
        <f t="shared" si="44"/>
        <v>30</v>
      </c>
      <c r="E441" s="12">
        <f t="shared" si="45"/>
        <v>1.084931506849315E-2</v>
      </c>
      <c r="F441">
        <f t="shared" si="46"/>
        <v>562336</v>
      </c>
      <c r="G441">
        <f t="shared" si="47"/>
        <v>52393880</v>
      </c>
      <c r="H441" s="14"/>
      <c r="I441">
        <f t="shared" si="48"/>
        <v>52393880</v>
      </c>
      <c r="J441" s="11" t="str">
        <f t="shared" si="42"/>
        <v>-</v>
      </c>
    </row>
    <row r="442" spans="1:10">
      <c r="A442" s="8">
        <v>51288</v>
      </c>
      <c r="B442">
        <f>SUMIF(利用履歴!$C$2:$C$48,"="&amp;定額コース支払!A442,利用履歴!$B$2:$B$48)</f>
        <v>0</v>
      </c>
      <c r="C442">
        <f t="shared" si="43"/>
        <v>52393880</v>
      </c>
      <c r="D442" s="9">
        <f t="shared" si="44"/>
        <v>31</v>
      </c>
      <c r="E442" s="12">
        <f t="shared" si="45"/>
        <v>1.1210958904109591E-2</v>
      </c>
      <c r="F442">
        <f t="shared" si="46"/>
        <v>587385</v>
      </c>
      <c r="G442">
        <f t="shared" si="47"/>
        <v>52981265</v>
      </c>
      <c r="H442" s="14"/>
      <c r="I442">
        <f t="shared" si="48"/>
        <v>52981265</v>
      </c>
      <c r="J442" s="11" t="str">
        <f t="shared" si="42"/>
        <v>-</v>
      </c>
    </row>
    <row r="443" spans="1:10">
      <c r="A443" s="8">
        <v>51318</v>
      </c>
      <c r="B443">
        <f>SUMIF(利用履歴!$C$2:$C$48,"="&amp;定額コース支払!A443,利用履歴!$B$2:$B$48)</f>
        <v>0</v>
      </c>
      <c r="C443">
        <f t="shared" si="43"/>
        <v>52981265</v>
      </c>
      <c r="D443" s="9">
        <f t="shared" si="44"/>
        <v>30</v>
      </c>
      <c r="E443" s="12">
        <f t="shared" si="45"/>
        <v>1.084931506849315E-2</v>
      </c>
      <c r="F443">
        <f t="shared" si="46"/>
        <v>574810</v>
      </c>
      <c r="G443">
        <f t="shared" si="47"/>
        <v>53556075</v>
      </c>
      <c r="H443" s="14"/>
      <c r="I443">
        <f t="shared" si="48"/>
        <v>53556075</v>
      </c>
      <c r="J443" s="11" t="str">
        <f t="shared" si="42"/>
        <v>-</v>
      </c>
    </row>
    <row r="444" spans="1:10">
      <c r="A444" s="8">
        <v>51349</v>
      </c>
      <c r="B444">
        <f>SUMIF(利用履歴!$C$2:$C$48,"="&amp;定額コース支払!A444,利用履歴!$B$2:$B$48)</f>
        <v>0</v>
      </c>
      <c r="C444">
        <f t="shared" si="43"/>
        <v>53556075</v>
      </c>
      <c r="D444" s="9">
        <f t="shared" si="44"/>
        <v>31</v>
      </c>
      <c r="E444" s="12">
        <f t="shared" si="45"/>
        <v>1.1210958904109591E-2</v>
      </c>
      <c r="F444">
        <f t="shared" si="46"/>
        <v>600414</v>
      </c>
      <c r="G444">
        <f t="shared" si="47"/>
        <v>54156489</v>
      </c>
      <c r="H444" s="14"/>
      <c r="I444">
        <f t="shared" si="48"/>
        <v>54156489</v>
      </c>
      <c r="J444" s="11" t="str">
        <f t="shared" si="42"/>
        <v>-</v>
      </c>
    </row>
    <row r="445" spans="1:10">
      <c r="A445" s="8">
        <v>51380</v>
      </c>
      <c r="B445">
        <f>SUMIF(利用履歴!$C$2:$C$48,"="&amp;定額コース支払!A445,利用履歴!$B$2:$B$48)</f>
        <v>0</v>
      </c>
      <c r="C445">
        <f t="shared" si="43"/>
        <v>54156489</v>
      </c>
      <c r="D445" s="9">
        <f t="shared" si="44"/>
        <v>31</v>
      </c>
      <c r="E445" s="12">
        <f t="shared" si="45"/>
        <v>1.1210958904109591E-2</v>
      </c>
      <c r="F445">
        <f t="shared" si="46"/>
        <v>607146</v>
      </c>
      <c r="G445">
        <f t="shared" si="47"/>
        <v>54763635</v>
      </c>
      <c r="H445" s="14"/>
      <c r="I445">
        <f t="shared" si="48"/>
        <v>54763635</v>
      </c>
      <c r="J445" s="11" t="str">
        <f t="shared" si="42"/>
        <v>-</v>
      </c>
    </row>
    <row r="446" spans="1:10">
      <c r="A446" s="8">
        <v>51410</v>
      </c>
      <c r="B446">
        <f>SUMIF(利用履歴!$C$2:$C$48,"="&amp;定額コース支払!A446,利用履歴!$B$2:$B$48)</f>
        <v>0</v>
      </c>
      <c r="C446">
        <f t="shared" si="43"/>
        <v>54763635</v>
      </c>
      <c r="D446" s="9">
        <f t="shared" si="44"/>
        <v>30</v>
      </c>
      <c r="E446" s="12">
        <f t="shared" si="45"/>
        <v>1.084931506849315E-2</v>
      </c>
      <c r="F446">
        <f t="shared" si="46"/>
        <v>594147</v>
      </c>
      <c r="G446">
        <f t="shared" si="47"/>
        <v>55357782</v>
      </c>
      <c r="H446" s="14"/>
      <c r="I446">
        <f t="shared" si="48"/>
        <v>55357782</v>
      </c>
      <c r="J446" s="11" t="str">
        <f t="shared" si="42"/>
        <v>-</v>
      </c>
    </row>
    <row r="447" spans="1:10">
      <c r="A447" s="8">
        <v>51441</v>
      </c>
      <c r="B447">
        <f>SUMIF(利用履歴!$C$2:$C$48,"="&amp;定額コース支払!A447,利用履歴!$B$2:$B$48)</f>
        <v>0</v>
      </c>
      <c r="C447">
        <f t="shared" si="43"/>
        <v>55357782</v>
      </c>
      <c r="D447" s="9">
        <f t="shared" si="44"/>
        <v>31</v>
      </c>
      <c r="E447" s="12">
        <f t="shared" si="45"/>
        <v>1.1210958904109591E-2</v>
      </c>
      <c r="F447">
        <f t="shared" si="46"/>
        <v>620613</v>
      </c>
      <c r="G447">
        <f t="shared" si="47"/>
        <v>55978395</v>
      </c>
      <c r="H447" s="14"/>
      <c r="I447">
        <f t="shared" si="48"/>
        <v>55978395</v>
      </c>
      <c r="J447" s="11" t="str">
        <f t="shared" si="42"/>
        <v>-</v>
      </c>
    </row>
    <row r="448" spans="1:10">
      <c r="A448" s="8">
        <v>51471</v>
      </c>
      <c r="B448">
        <f>SUMIF(利用履歴!$C$2:$C$48,"="&amp;定額コース支払!A448,利用履歴!$B$2:$B$48)</f>
        <v>0</v>
      </c>
      <c r="C448">
        <f t="shared" si="43"/>
        <v>55978395</v>
      </c>
      <c r="D448" s="9">
        <f t="shared" si="44"/>
        <v>30</v>
      </c>
      <c r="E448" s="12">
        <f t="shared" si="45"/>
        <v>1.084931506849315E-2</v>
      </c>
      <c r="F448">
        <f t="shared" si="46"/>
        <v>607327</v>
      </c>
      <c r="G448">
        <f t="shared" si="47"/>
        <v>56585722</v>
      </c>
      <c r="H448" s="14"/>
      <c r="I448">
        <f t="shared" si="48"/>
        <v>56585722</v>
      </c>
      <c r="J448" s="11" t="str">
        <f t="shared" si="42"/>
        <v>-</v>
      </c>
    </row>
    <row r="449" spans="1:10">
      <c r="A449" s="8">
        <v>51502</v>
      </c>
      <c r="B449">
        <f>SUMIF(利用履歴!$C$2:$C$48,"="&amp;定額コース支払!A449,利用履歴!$B$2:$B$48)</f>
        <v>0</v>
      </c>
      <c r="C449">
        <f t="shared" si="43"/>
        <v>56585722</v>
      </c>
      <c r="D449" s="9">
        <f t="shared" si="44"/>
        <v>31</v>
      </c>
      <c r="E449" s="12">
        <f t="shared" si="45"/>
        <v>1.1210958904109591E-2</v>
      </c>
      <c r="F449">
        <f t="shared" si="46"/>
        <v>634380</v>
      </c>
      <c r="G449">
        <f t="shared" si="47"/>
        <v>57220102</v>
      </c>
      <c r="H449" s="14"/>
      <c r="I449">
        <f t="shared" si="48"/>
        <v>57220102</v>
      </c>
      <c r="J449" s="11" t="str">
        <f t="shared" si="42"/>
        <v>-</v>
      </c>
    </row>
    <row r="450" spans="1:10">
      <c r="A450" s="8">
        <v>51533</v>
      </c>
      <c r="B450">
        <f>SUMIF(利用履歴!$C$2:$C$48,"="&amp;定額コース支払!A450,利用履歴!$B$2:$B$48)</f>
        <v>0</v>
      </c>
      <c r="C450">
        <f t="shared" si="43"/>
        <v>57220102</v>
      </c>
      <c r="D450" s="9">
        <f t="shared" si="44"/>
        <v>31</v>
      </c>
      <c r="E450" s="12">
        <f t="shared" si="45"/>
        <v>1.1210958904109591E-2</v>
      </c>
      <c r="F450">
        <f t="shared" si="46"/>
        <v>641492</v>
      </c>
      <c r="G450">
        <f t="shared" si="47"/>
        <v>57861594</v>
      </c>
      <c r="H450" s="14"/>
      <c r="I450">
        <f t="shared" si="48"/>
        <v>57861594</v>
      </c>
      <c r="J450" s="11" t="str">
        <f t="shared" si="42"/>
        <v>-</v>
      </c>
    </row>
    <row r="451" spans="1:10">
      <c r="A451" s="8">
        <v>51561</v>
      </c>
      <c r="B451">
        <f>SUMIF(利用履歴!$C$2:$C$48,"="&amp;定額コース支払!A451,利用履歴!$B$2:$B$48)</f>
        <v>0</v>
      </c>
      <c r="C451">
        <f t="shared" si="43"/>
        <v>57861594</v>
      </c>
      <c r="D451" s="9">
        <f t="shared" si="44"/>
        <v>28</v>
      </c>
      <c r="E451" s="12">
        <f t="shared" si="45"/>
        <v>1.0126027397260274E-2</v>
      </c>
      <c r="F451">
        <f t="shared" si="46"/>
        <v>585908</v>
      </c>
      <c r="G451">
        <f t="shared" si="47"/>
        <v>58447502</v>
      </c>
      <c r="H451" s="14"/>
      <c r="I451">
        <f t="shared" si="48"/>
        <v>58447502</v>
      </c>
      <c r="J451" s="11" t="str">
        <f t="shared" si="42"/>
        <v>-</v>
      </c>
    </row>
    <row r="452" spans="1:10">
      <c r="A452" s="8">
        <v>51592</v>
      </c>
      <c r="B452">
        <f>SUMIF(利用履歴!$C$2:$C$48,"="&amp;定額コース支払!A452,利用履歴!$B$2:$B$48)</f>
        <v>0</v>
      </c>
      <c r="C452">
        <f t="shared" si="43"/>
        <v>58447502</v>
      </c>
      <c r="D452" s="9">
        <f t="shared" si="44"/>
        <v>31</v>
      </c>
      <c r="E452" s="12">
        <f t="shared" si="45"/>
        <v>1.1210958904109591E-2</v>
      </c>
      <c r="F452">
        <f t="shared" si="46"/>
        <v>655252</v>
      </c>
      <c r="G452">
        <f t="shared" si="47"/>
        <v>59102754</v>
      </c>
      <c r="H452" s="14"/>
      <c r="I452">
        <f t="shared" si="48"/>
        <v>59102754</v>
      </c>
      <c r="J452" s="11" t="str">
        <f t="shared" si="42"/>
        <v>-</v>
      </c>
    </row>
    <row r="453" spans="1:10">
      <c r="A453" s="8">
        <v>51622</v>
      </c>
      <c r="B453">
        <f>SUMIF(利用履歴!$C$2:$C$48,"="&amp;定額コース支払!A453,利用履歴!$B$2:$B$48)</f>
        <v>0</v>
      </c>
      <c r="C453">
        <f t="shared" si="43"/>
        <v>59102754</v>
      </c>
      <c r="D453" s="9">
        <f t="shared" si="44"/>
        <v>30</v>
      </c>
      <c r="E453" s="12">
        <f t="shared" si="45"/>
        <v>1.084931506849315E-2</v>
      </c>
      <c r="F453">
        <f t="shared" si="46"/>
        <v>641224</v>
      </c>
      <c r="G453">
        <f t="shared" si="47"/>
        <v>59743978</v>
      </c>
      <c r="H453" s="14"/>
      <c r="I453">
        <f t="shared" si="48"/>
        <v>59743978</v>
      </c>
      <c r="J453" s="11" t="str">
        <f t="shared" si="42"/>
        <v>-</v>
      </c>
    </row>
    <row r="454" spans="1:10">
      <c r="A454" s="8">
        <v>51653</v>
      </c>
      <c r="B454">
        <f>SUMIF(利用履歴!$C$2:$C$48,"="&amp;定額コース支払!A454,利用履歴!$B$2:$B$48)</f>
        <v>0</v>
      </c>
      <c r="C454">
        <f t="shared" si="43"/>
        <v>59743978</v>
      </c>
      <c r="D454" s="9">
        <f t="shared" si="44"/>
        <v>31</v>
      </c>
      <c r="E454" s="12">
        <f t="shared" si="45"/>
        <v>1.1210958904109591E-2</v>
      </c>
      <c r="F454">
        <f t="shared" si="46"/>
        <v>669787</v>
      </c>
      <c r="G454">
        <f t="shared" si="47"/>
        <v>60413765</v>
      </c>
      <c r="H454" s="14"/>
      <c r="I454">
        <f t="shared" si="48"/>
        <v>60413765</v>
      </c>
      <c r="J454" s="11" t="str">
        <f t="shared" ref="J454:J517" si="49">IF(H454=0,"-",F454/H454)</f>
        <v>-</v>
      </c>
    </row>
    <row r="455" spans="1:10">
      <c r="A455" s="8">
        <v>51683</v>
      </c>
      <c r="B455">
        <f>SUMIF(利用履歴!$C$2:$C$48,"="&amp;定額コース支払!A455,利用履歴!$B$2:$B$48)</f>
        <v>0</v>
      </c>
      <c r="C455">
        <f t="shared" ref="C455:C518" si="50">B454+I454</f>
        <v>60413765</v>
      </c>
      <c r="D455" s="9">
        <f t="shared" ref="D455:D518" si="51">A455-A454</f>
        <v>30</v>
      </c>
      <c r="E455" s="12">
        <f t="shared" ref="E455:E518" si="52">$B$1*D455/365</f>
        <v>1.084931506849315E-2</v>
      </c>
      <c r="F455">
        <f t="shared" ref="F455:F518" si="53">INT(E455*C455)</f>
        <v>655447</v>
      </c>
      <c r="G455">
        <f t="shared" ref="G455:G518" si="54">F455+C455</f>
        <v>61069212</v>
      </c>
      <c r="H455" s="14"/>
      <c r="I455">
        <f t="shared" ref="I455:I518" si="55">G455-H455</f>
        <v>61069212</v>
      </c>
      <c r="J455" s="11" t="str">
        <f t="shared" si="49"/>
        <v>-</v>
      </c>
    </row>
    <row r="456" spans="1:10">
      <c r="A456" s="8">
        <v>51714</v>
      </c>
      <c r="B456">
        <f>SUMIF(利用履歴!$C$2:$C$48,"="&amp;定額コース支払!A456,利用履歴!$B$2:$B$48)</f>
        <v>0</v>
      </c>
      <c r="C456">
        <f t="shared" si="50"/>
        <v>61069212</v>
      </c>
      <c r="D456" s="9">
        <f t="shared" si="51"/>
        <v>31</v>
      </c>
      <c r="E456" s="12">
        <f t="shared" si="52"/>
        <v>1.1210958904109591E-2</v>
      </c>
      <c r="F456">
        <f t="shared" si="53"/>
        <v>684644</v>
      </c>
      <c r="G456">
        <f t="shared" si="54"/>
        <v>61753856</v>
      </c>
      <c r="H456" s="14"/>
      <c r="I456">
        <f t="shared" si="55"/>
        <v>61753856</v>
      </c>
      <c r="J456" s="11" t="str">
        <f t="shared" si="49"/>
        <v>-</v>
      </c>
    </row>
    <row r="457" spans="1:10">
      <c r="A457" s="8">
        <v>51745</v>
      </c>
      <c r="B457">
        <f>SUMIF(利用履歴!$C$2:$C$48,"="&amp;定額コース支払!A457,利用履歴!$B$2:$B$48)</f>
        <v>0</v>
      </c>
      <c r="C457">
        <f t="shared" si="50"/>
        <v>61753856</v>
      </c>
      <c r="D457" s="9">
        <f t="shared" si="51"/>
        <v>31</v>
      </c>
      <c r="E457" s="12">
        <f t="shared" si="52"/>
        <v>1.1210958904109591E-2</v>
      </c>
      <c r="F457">
        <f t="shared" si="53"/>
        <v>692319</v>
      </c>
      <c r="G457">
        <f t="shared" si="54"/>
        <v>62446175</v>
      </c>
      <c r="H457" s="14"/>
      <c r="I457">
        <f t="shared" si="55"/>
        <v>62446175</v>
      </c>
      <c r="J457" s="11" t="str">
        <f t="shared" si="49"/>
        <v>-</v>
      </c>
    </row>
    <row r="458" spans="1:10">
      <c r="A458" s="8">
        <v>51775</v>
      </c>
      <c r="B458">
        <f>SUMIF(利用履歴!$C$2:$C$48,"="&amp;定額コース支払!A458,利用履歴!$B$2:$B$48)</f>
        <v>0</v>
      </c>
      <c r="C458">
        <f t="shared" si="50"/>
        <v>62446175</v>
      </c>
      <c r="D458" s="9">
        <f t="shared" si="51"/>
        <v>30</v>
      </c>
      <c r="E458" s="12">
        <f t="shared" si="52"/>
        <v>1.084931506849315E-2</v>
      </c>
      <c r="F458">
        <f t="shared" si="53"/>
        <v>677498</v>
      </c>
      <c r="G458">
        <f t="shared" si="54"/>
        <v>63123673</v>
      </c>
      <c r="H458" s="14"/>
      <c r="I458">
        <f t="shared" si="55"/>
        <v>63123673</v>
      </c>
      <c r="J458" s="11" t="str">
        <f t="shared" si="49"/>
        <v>-</v>
      </c>
    </row>
    <row r="459" spans="1:10">
      <c r="A459" s="8">
        <v>51806</v>
      </c>
      <c r="B459">
        <f>SUMIF(利用履歴!$C$2:$C$48,"="&amp;定額コース支払!A459,利用履歴!$B$2:$B$48)</f>
        <v>0</v>
      </c>
      <c r="C459">
        <f t="shared" si="50"/>
        <v>63123673</v>
      </c>
      <c r="D459" s="9">
        <f t="shared" si="51"/>
        <v>31</v>
      </c>
      <c r="E459" s="12">
        <f t="shared" si="52"/>
        <v>1.1210958904109591E-2</v>
      </c>
      <c r="F459">
        <f t="shared" si="53"/>
        <v>707676</v>
      </c>
      <c r="G459">
        <f t="shared" si="54"/>
        <v>63831349</v>
      </c>
      <c r="H459" s="14"/>
      <c r="I459">
        <f t="shared" si="55"/>
        <v>63831349</v>
      </c>
      <c r="J459" s="11" t="str">
        <f t="shared" si="49"/>
        <v>-</v>
      </c>
    </row>
    <row r="460" spans="1:10">
      <c r="A460" s="8">
        <v>51836</v>
      </c>
      <c r="B460">
        <f>SUMIF(利用履歴!$C$2:$C$48,"="&amp;定額コース支払!A460,利用履歴!$B$2:$B$48)</f>
        <v>0</v>
      </c>
      <c r="C460">
        <f t="shared" si="50"/>
        <v>63831349</v>
      </c>
      <c r="D460" s="9">
        <f t="shared" si="51"/>
        <v>30</v>
      </c>
      <c r="E460" s="12">
        <f t="shared" si="52"/>
        <v>1.084931506849315E-2</v>
      </c>
      <c r="F460">
        <f t="shared" si="53"/>
        <v>692526</v>
      </c>
      <c r="G460">
        <f t="shared" si="54"/>
        <v>64523875</v>
      </c>
      <c r="H460" s="14"/>
      <c r="I460">
        <f t="shared" si="55"/>
        <v>64523875</v>
      </c>
      <c r="J460" s="11" t="str">
        <f t="shared" si="49"/>
        <v>-</v>
      </c>
    </row>
    <row r="461" spans="1:10">
      <c r="A461" s="8">
        <v>51867</v>
      </c>
      <c r="B461">
        <f>SUMIF(利用履歴!$C$2:$C$48,"="&amp;定額コース支払!A461,利用履歴!$B$2:$B$48)</f>
        <v>0</v>
      </c>
      <c r="C461">
        <f t="shared" si="50"/>
        <v>64523875</v>
      </c>
      <c r="D461" s="9">
        <f t="shared" si="51"/>
        <v>31</v>
      </c>
      <c r="E461" s="12">
        <f t="shared" si="52"/>
        <v>1.1210958904109591E-2</v>
      </c>
      <c r="F461">
        <f t="shared" si="53"/>
        <v>723374</v>
      </c>
      <c r="G461">
        <f t="shared" si="54"/>
        <v>65247249</v>
      </c>
      <c r="H461" s="14"/>
      <c r="I461">
        <f t="shared" si="55"/>
        <v>65247249</v>
      </c>
      <c r="J461" s="11" t="str">
        <f t="shared" si="49"/>
        <v>-</v>
      </c>
    </row>
    <row r="462" spans="1:10">
      <c r="A462" s="8">
        <v>51898</v>
      </c>
      <c r="B462">
        <f>SUMIF(利用履歴!$C$2:$C$48,"="&amp;定額コース支払!A462,利用履歴!$B$2:$B$48)</f>
        <v>0</v>
      </c>
      <c r="C462">
        <f t="shared" si="50"/>
        <v>65247249</v>
      </c>
      <c r="D462" s="9">
        <f t="shared" si="51"/>
        <v>31</v>
      </c>
      <c r="E462" s="12">
        <f t="shared" si="52"/>
        <v>1.1210958904109591E-2</v>
      </c>
      <c r="F462">
        <f t="shared" si="53"/>
        <v>731484</v>
      </c>
      <c r="G462">
        <f t="shared" si="54"/>
        <v>65978733</v>
      </c>
      <c r="H462" s="14"/>
      <c r="I462">
        <f t="shared" si="55"/>
        <v>65978733</v>
      </c>
      <c r="J462" s="11" t="str">
        <f t="shared" si="49"/>
        <v>-</v>
      </c>
    </row>
    <row r="463" spans="1:10">
      <c r="A463" s="8">
        <v>51926</v>
      </c>
      <c r="B463">
        <f>SUMIF(利用履歴!$C$2:$C$48,"="&amp;定額コース支払!A463,利用履歴!$B$2:$B$48)</f>
        <v>0</v>
      </c>
      <c r="C463">
        <f t="shared" si="50"/>
        <v>65978733</v>
      </c>
      <c r="D463" s="9">
        <f t="shared" si="51"/>
        <v>28</v>
      </c>
      <c r="E463" s="12">
        <f t="shared" si="52"/>
        <v>1.0126027397260274E-2</v>
      </c>
      <c r="F463">
        <f t="shared" si="53"/>
        <v>668102</v>
      </c>
      <c r="G463">
        <f t="shared" si="54"/>
        <v>66646835</v>
      </c>
      <c r="H463" s="14"/>
      <c r="I463">
        <f t="shared" si="55"/>
        <v>66646835</v>
      </c>
      <c r="J463" s="11" t="str">
        <f t="shared" si="49"/>
        <v>-</v>
      </c>
    </row>
    <row r="464" spans="1:10">
      <c r="A464" s="8">
        <v>51957</v>
      </c>
      <c r="B464">
        <f>SUMIF(利用履歴!$C$2:$C$48,"="&amp;定額コース支払!A464,利用履歴!$B$2:$B$48)</f>
        <v>0</v>
      </c>
      <c r="C464">
        <f t="shared" si="50"/>
        <v>66646835</v>
      </c>
      <c r="D464" s="9">
        <f t="shared" si="51"/>
        <v>31</v>
      </c>
      <c r="E464" s="12">
        <f t="shared" si="52"/>
        <v>1.1210958904109591E-2</v>
      </c>
      <c r="F464">
        <f t="shared" si="53"/>
        <v>747174</v>
      </c>
      <c r="G464">
        <f t="shared" si="54"/>
        <v>67394009</v>
      </c>
      <c r="H464" s="14"/>
      <c r="I464">
        <f t="shared" si="55"/>
        <v>67394009</v>
      </c>
      <c r="J464" s="11" t="str">
        <f t="shared" si="49"/>
        <v>-</v>
      </c>
    </row>
    <row r="465" spans="1:10">
      <c r="A465" s="8">
        <v>51987</v>
      </c>
      <c r="B465">
        <f>SUMIF(利用履歴!$C$2:$C$48,"="&amp;定額コース支払!A465,利用履歴!$B$2:$B$48)</f>
        <v>0</v>
      </c>
      <c r="C465">
        <f t="shared" si="50"/>
        <v>67394009</v>
      </c>
      <c r="D465" s="9">
        <f t="shared" si="51"/>
        <v>30</v>
      </c>
      <c r="E465" s="12">
        <f t="shared" si="52"/>
        <v>1.084931506849315E-2</v>
      </c>
      <c r="F465">
        <f t="shared" si="53"/>
        <v>731178</v>
      </c>
      <c r="G465">
        <f t="shared" si="54"/>
        <v>68125187</v>
      </c>
      <c r="H465" s="14"/>
      <c r="I465">
        <f t="shared" si="55"/>
        <v>68125187</v>
      </c>
      <c r="J465" s="11" t="str">
        <f t="shared" si="49"/>
        <v>-</v>
      </c>
    </row>
    <row r="466" spans="1:10">
      <c r="A466" s="8">
        <v>52018</v>
      </c>
      <c r="B466">
        <f>SUMIF(利用履歴!$C$2:$C$48,"="&amp;定額コース支払!A466,利用履歴!$B$2:$B$48)</f>
        <v>0</v>
      </c>
      <c r="C466">
        <f t="shared" si="50"/>
        <v>68125187</v>
      </c>
      <c r="D466" s="9">
        <f t="shared" si="51"/>
        <v>31</v>
      </c>
      <c r="E466" s="12">
        <f t="shared" si="52"/>
        <v>1.1210958904109591E-2</v>
      </c>
      <c r="F466">
        <f t="shared" si="53"/>
        <v>763748</v>
      </c>
      <c r="G466">
        <f t="shared" si="54"/>
        <v>68888935</v>
      </c>
      <c r="H466" s="14"/>
      <c r="I466">
        <f t="shared" si="55"/>
        <v>68888935</v>
      </c>
      <c r="J466" s="11" t="str">
        <f t="shared" si="49"/>
        <v>-</v>
      </c>
    </row>
    <row r="467" spans="1:10">
      <c r="A467" s="8">
        <v>52048</v>
      </c>
      <c r="B467">
        <f>SUMIF(利用履歴!$C$2:$C$48,"="&amp;定額コース支払!A467,利用履歴!$B$2:$B$48)</f>
        <v>0</v>
      </c>
      <c r="C467">
        <f t="shared" si="50"/>
        <v>68888935</v>
      </c>
      <c r="D467" s="9">
        <f t="shared" si="51"/>
        <v>30</v>
      </c>
      <c r="E467" s="12">
        <f t="shared" si="52"/>
        <v>1.084931506849315E-2</v>
      </c>
      <c r="F467">
        <f t="shared" si="53"/>
        <v>747397</v>
      </c>
      <c r="G467">
        <f t="shared" si="54"/>
        <v>69636332</v>
      </c>
      <c r="H467" s="14"/>
      <c r="I467">
        <f t="shared" si="55"/>
        <v>69636332</v>
      </c>
      <c r="J467" s="11" t="str">
        <f t="shared" si="49"/>
        <v>-</v>
      </c>
    </row>
    <row r="468" spans="1:10">
      <c r="A468" s="8">
        <v>52079</v>
      </c>
      <c r="B468">
        <f>SUMIF(利用履歴!$C$2:$C$48,"="&amp;定額コース支払!A468,利用履歴!$B$2:$B$48)</f>
        <v>0</v>
      </c>
      <c r="C468">
        <f t="shared" si="50"/>
        <v>69636332</v>
      </c>
      <c r="D468" s="9">
        <f t="shared" si="51"/>
        <v>31</v>
      </c>
      <c r="E468" s="12">
        <f t="shared" si="52"/>
        <v>1.1210958904109591E-2</v>
      </c>
      <c r="F468">
        <f t="shared" si="53"/>
        <v>780690</v>
      </c>
      <c r="G468">
        <f t="shared" si="54"/>
        <v>70417022</v>
      </c>
      <c r="H468" s="14"/>
      <c r="I468">
        <f t="shared" si="55"/>
        <v>70417022</v>
      </c>
      <c r="J468" s="11" t="str">
        <f t="shared" si="49"/>
        <v>-</v>
      </c>
    </row>
    <row r="469" spans="1:10">
      <c r="A469" s="8">
        <v>52110</v>
      </c>
      <c r="B469">
        <f>SUMIF(利用履歴!$C$2:$C$48,"="&amp;定額コース支払!A469,利用履歴!$B$2:$B$48)</f>
        <v>0</v>
      </c>
      <c r="C469">
        <f t="shared" si="50"/>
        <v>70417022</v>
      </c>
      <c r="D469" s="9">
        <f t="shared" si="51"/>
        <v>31</v>
      </c>
      <c r="E469" s="12">
        <f t="shared" si="52"/>
        <v>1.1210958904109591E-2</v>
      </c>
      <c r="F469">
        <f t="shared" si="53"/>
        <v>789442</v>
      </c>
      <c r="G469">
        <f t="shared" si="54"/>
        <v>71206464</v>
      </c>
      <c r="H469" s="14"/>
      <c r="I469">
        <f t="shared" si="55"/>
        <v>71206464</v>
      </c>
      <c r="J469" s="11" t="str">
        <f t="shared" si="49"/>
        <v>-</v>
      </c>
    </row>
    <row r="470" spans="1:10">
      <c r="A470" s="8">
        <v>52140</v>
      </c>
      <c r="B470">
        <f>SUMIF(利用履歴!$C$2:$C$48,"="&amp;定額コース支払!A470,利用履歴!$B$2:$B$48)</f>
        <v>0</v>
      </c>
      <c r="C470">
        <f t="shared" si="50"/>
        <v>71206464</v>
      </c>
      <c r="D470" s="9">
        <f t="shared" si="51"/>
        <v>30</v>
      </c>
      <c r="E470" s="12">
        <f t="shared" si="52"/>
        <v>1.084931506849315E-2</v>
      </c>
      <c r="F470">
        <f t="shared" si="53"/>
        <v>772541</v>
      </c>
      <c r="G470">
        <f t="shared" si="54"/>
        <v>71979005</v>
      </c>
      <c r="H470" s="14"/>
      <c r="I470">
        <f t="shared" si="55"/>
        <v>71979005</v>
      </c>
      <c r="J470" s="11" t="str">
        <f t="shared" si="49"/>
        <v>-</v>
      </c>
    </row>
    <row r="471" spans="1:10">
      <c r="A471" s="8">
        <v>52171</v>
      </c>
      <c r="B471">
        <f>SUMIF(利用履歴!$C$2:$C$48,"="&amp;定額コース支払!A471,利用履歴!$B$2:$B$48)</f>
        <v>0</v>
      </c>
      <c r="C471">
        <f t="shared" si="50"/>
        <v>71979005</v>
      </c>
      <c r="D471" s="9">
        <f t="shared" si="51"/>
        <v>31</v>
      </c>
      <c r="E471" s="12">
        <f t="shared" si="52"/>
        <v>1.1210958904109591E-2</v>
      </c>
      <c r="F471">
        <f t="shared" si="53"/>
        <v>806953</v>
      </c>
      <c r="G471">
        <f t="shared" si="54"/>
        <v>72785958</v>
      </c>
      <c r="H471" s="14"/>
      <c r="I471">
        <f t="shared" si="55"/>
        <v>72785958</v>
      </c>
      <c r="J471" s="11" t="str">
        <f t="shared" si="49"/>
        <v>-</v>
      </c>
    </row>
    <row r="472" spans="1:10">
      <c r="A472" s="8">
        <v>52201</v>
      </c>
      <c r="B472">
        <f>SUMIF(利用履歴!$C$2:$C$48,"="&amp;定額コース支払!A472,利用履歴!$B$2:$B$48)</f>
        <v>0</v>
      </c>
      <c r="C472">
        <f t="shared" si="50"/>
        <v>72785958</v>
      </c>
      <c r="D472" s="9">
        <f t="shared" si="51"/>
        <v>30</v>
      </c>
      <c r="E472" s="12">
        <f t="shared" si="52"/>
        <v>1.084931506849315E-2</v>
      </c>
      <c r="F472">
        <f t="shared" si="53"/>
        <v>789677</v>
      </c>
      <c r="G472">
        <f t="shared" si="54"/>
        <v>73575635</v>
      </c>
      <c r="H472" s="14"/>
      <c r="I472">
        <f t="shared" si="55"/>
        <v>73575635</v>
      </c>
      <c r="J472" s="11" t="str">
        <f t="shared" si="49"/>
        <v>-</v>
      </c>
    </row>
    <row r="473" spans="1:10">
      <c r="A473" s="8">
        <v>52232</v>
      </c>
      <c r="B473">
        <f>SUMIF(利用履歴!$C$2:$C$48,"="&amp;定額コース支払!A473,利用履歴!$B$2:$B$48)</f>
        <v>0</v>
      </c>
      <c r="C473">
        <f t="shared" si="50"/>
        <v>73575635</v>
      </c>
      <c r="D473" s="9">
        <f t="shared" si="51"/>
        <v>31</v>
      </c>
      <c r="E473" s="12">
        <f t="shared" si="52"/>
        <v>1.1210958904109591E-2</v>
      </c>
      <c r="F473">
        <f t="shared" si="53"/>
        <v>824853</v>
      </c>
      <c r="G473">
        <f t="shared" si="54"/>
        <v>74400488</v>
      </c>
      <c r="H473" s="14"/>
      <c r="I473">
        <f t="shared" si="55"/>
        <v>74400488</v>
      </c>
      <c r="J473" s="11" t="str">
        <f t="shared" si="49"/>
        <v>-</v>
      </c>
    </row>
    <row r="474" spans="1:10">
      <c r="A474" s="8">
        <v>52263</v>
      </c>
      <c r="B474">
        <f>SUMIF(利用履歴!$C$2:$C$48,"="&amp;定額コース支払!A474,利用履歴!$B$2:$B$48)</f>
        <v>0</v>
      </c>
      <c r="C474">
        <f t="shared" si="50"/>
        <v>74400488</v>
      </c>
      <c r="D474" s="9">
        <f t="shared" si="51"/>
        <v>31</v>
      </c>
      <c r="E474" s="12">
        <f t="shared" si="52"/>
        <v>1.1210958904109591E-2</v>
      </c>
      <c r="F474">
        <f t="shared" si="53"/>
        <v>834100</v>
      </c>
      <c r="G474">
        <f t="shared" si="54"/>
        <v>75234588</v>
      </c>
      <c r="H474" s="14"/>
      <c r="I474">
        <f t="shared" si="55"/>
        <v>75234588</v>
      </c>
      <c r="J474" s="11" t="str">
        <f t="shared" si="49"/>
        <v>-</v>
      </c>
    </row>
    <row r="475" spans="1:10">
      <c r="A475" s="8">
        <v>52291</v>
      </c>
      <c r="B475">
        <f>SUMIF(利用履歴!$C$2:$C$48,"="&amp;定額コース支払!A475,利用履歴!$B$2:$B$48)</f>
        <v>0</v>
      </c>
      <c r="C475">
        <f t="shared" si="50"/>
        <v>75234588</v>
      </c>
      <c r="D475" s="9">
        <f t="shared" si="51"/>
        <v>28</v>
      </c>
      <c r="E475" s="12">
        <f t="shared" si="52"/>
        <v>1.0126027397260274E-2</v>
      </c>
      <c r="F475">
        <f t="shared" si="53"/>
        <v>761827</v>
      </c>
      <c r="G475">
        <f t="shared" si="54"/>
        <v>75996415</v>
      </c>
      <c r="H475" s="14"/>
      <c r="I475">
        <f t="shared" si="55"/>
        <v>75996415</v>
      </c>
      <c r="J475" s="11" t="str">
        <f t="shared" si="49"/>
        <v>-</v>
      </c>
    </row>
    <row r="476" spans="1:10">
      <c r="A476" s="8">
        <v>52322</v>
      </c>
      <c r="B476">
        <f>SUMIF(利用履歴!$C$2:$C$48,"="&amp;定額コース支払!A476,利用履歴!$B$2:$B$48)</f>
        <v>0</v>
      </c>
      <c r="C476">
        <f t="shared" si="50"/>
        <v>75996415</v>
      </c>
      <c r="D476" s="9">
        <f t="shared" si="51"/>
        <v>31</v>
      </c>
      <c r="E476" s="12">
        <f t="shared" si="52"/>
        <v>1.1210958904109591E-2</v>
      </c>
      <c r="F476">
        <f t="shared" si="53"/>
        <v>851992</v>
      </c>
      <c r="G476">
        <f t="shared" si="54"/>
        <v>76848407</v>
      </c>
      <c r="H476" s="14"/>
      <c r="I476">
        <f t="shared" si="55"/>
        <v>76848407</v>
      </c>
      <c r="J476" s="11" t="str">
        <f t="shared" si="49"/>
        <v>-</v>
      </c>
    </row>
    <row r="477" spans="1:10">
      <c r="A477" s="8">
        <v>52352</v>
      </c>
      <c r="B477">
        <f>SUMIF(利用履歴!$C$2:$C$48,"="&amp;定額コース支払!A477,利用履歴!$B$2:$B$48)</f>
        <v>0</v>
      </c>
      <c r="C477">
        <f t="shared" si="50"/>
        <v>76848407</v>
      </c>
      <c r="D477" s="9">
        <f t="shared" si="51"/>
        <v>30</v>
      </c>
      <c r="E477" s="12">
        <f t="shared" si="52"/>
        <v>1.084931506849315E-2</v>
      </c>
      <c r="F477">
        <f t="shared" si="53"/>
        <v>833752</v>
      </c>
      <c r="G477">
        <f t="shared" si="54"/>
        <v>77682159</v>
      </c>
      <c r="H477" s="14"/>
      <c r="I477">
        <f t="shared" si="55"/>
        <v>77682159</v>
      </c>
      <c r="J477" s="11" t="str">
        <f t="shared" si="49"/>
        <v>-</v>
      </c>
    </row>
    <row r="478" spans="1:10">
      <c r="A478" s="8">
        <v>52383</v>
      </c>
      <c r="B478">
        <f>SUMIF(利用履歴!$C$2:$C$48,"="&amp;定額コース支払!A478,利用履歴!$B$2:$B$48)</f>
        <v>0</v>
      </c>
      <c r="C478">
        <f t="shared" si="50"/>
        <v>77682159</v>
      </c>
      <c r="D478" s="9">
        <f t="shared" si="51"/>
        <v>31</v>
      </c>
      <c r="E478" s="12">
        <f t="shared" si="52"/>
        <v>1.1210958904109591E-2</v>
      </c>
      <c r="F478">
        <f t="shared" si="53"/>
        <v>870891</v>
      </c>
      <c r="G478">
        <f t="shared" si="54"/>
        <v>78553050</v>
      </c>
      <c r="H478" s="14"/>
      <c r="I478">
        <f t="shared" si="55"/>
        <v>78553050</v>
      </c>
      <c r="J478" s="11" t="str">
        <f t="shared" si="49"/>
        <v>-</v>
      </c>
    </row>
    <row r="479" spans="1:10">
      <c r="A479" s="8">
        <v>52413</v>
      </c>
      <c r="B479">
        <f>SUMIF(利用履歴!$C$2:$C$48,"="&amp;定額コース支払!A479,利用履歴!$B$2:$B$48)</f>
        <v>0</v>
      </c>
      <c r="C479">
        <f t="shared" si="50"/>
        <v>78553050</v>
      </c>
      <c r="D479" s="9">
        <f t="shared" si="51"/>
        <v>30</v>
      </c>
      <c r="E479" s="12">
        <f t="shared" si="52"/>
        <v>1.084931506849315E-2</v>
      </c>
      <c r="F479">
        <f t="shared" si="53"/>
        <v>852246</v>
      </c>
      <c r="G479">
        <f t="shared" si="54"/>
        <v>79405296</v>
      </c>
      <c r="H479" s="14"/>
      <c r="I479">
        <f t="shared" si="55"/>
        <v>79405296</v>
      </c>
      <c r="J479" s="11" t="str">
        <f t="shared" si="49"/>
        <v>-</v>
      </c>
    </row>
    <row r="480" spans="1:10">
      <c r="A480" s="8">
        <v>52444</v>
      </c>
      <c r="B480">
        <f>SUMIF(利用履歴!$C$2:$C$48,"="&amp;定額コース支払!A480,利用履歴!$B$2:$B$48)</f>
        <v>0</v>
      </c>
      <c r="C480">
        <f t="shared" si="50"/>
        <v>79405296</v>
      </c>
      <c r="D480" s="9">
        <f t="shared" si="51"/>
        <v>31</v>
      </c>
      <c r="E480" s="12">
        <f t="shared" si="52"/>
        <v>1.1210958904109591E-2</v>
      </c>
      <c r="F480">
        <f t="shared" si="53"/>
        <v>890209</v>
      </c>
      <c r="G480">
        <f t="shared" si="54"/>
        <v>80295505</v>
      </c>
      <c r="H480" s="14"/>
      <c r="I480">
        <f t="shared" si="55"/>
        <v>80295505</v>
      </c>
      <c r="J480" s="11" t="str">
        <f t="shared" si="49"/>
        <v>-</v>
      </c>
    </row>
    <row r="481" spans="1:10">
      <c r="A481" s="8">
        <v>52475</v>
      </c>
      <c r="B481">
        <f>SUMIF(利用履歴!$C$2:$C$48,"="&amp;定額コース支払!A481,利用履歴!$B$2:$B$48)</f>
        <v>0</v>
      </c>
      <c r="C481">
        <f t="shared" si="50"/>
        <v>80295505</v>
      </c>
      <c r="D481" s="9">
        <f t="shared" si="51"/>
        <v>31</v>
      </c>
      <c r="E481" s="12">
        <f t="shared" si="52"/>
        <v>1.1210958904109591E-2</v>
      </c>
      <c r="F481">
        <f t="shared" si="53"/>
        <v>900189</v>
      </c>
      <c r="G481">
        <f t="shared" si="54"/>
        <v>81195694</v>
      </c>
      <c r="H481" s="14"/>
      <c r="I481">
        <f t="shared" si="55"/>
        <v>81195694</v>
      </c>
      <c r="J481" s="11" t="str">
        <f t="shared" si="49"/>
        <v>-</v>
      </c>
    </row>
    <row r="482" spans="1:10">
      <c r="A482" s="8">
        <v>52505</v>
      </c>
      <c r="B482">
        <f>SUMIF(利用履歴!$C$2:$C$48,"="&amp;定額コース支払!A482,利用履歴!$B$2:$B$48)</f>
        <v>0</v>
      </c>
      <c r="C482">
        <f t="shared" si="50"/>
        <v>81195694</v>
      </c>
      <c r="D482" s="9">
        <f t="shared" si="51"/>
        <v>30</v>
      </c>
      <c r="E482" s="12">
        <f t="shared" si="52"/>
        <v>1.084931506849315E-2</v>
      </c>
      <c r="F482">
        <f t="shared" si="53"/>
        <v>880917</v>
      </c>
      <c r="G482">
        <f t="shared" si="54"/>
        <v>82076611</v>
      </c>
      <c r="H482" s="14"/>
      <c r="I482">
        <f t="shared" si="55"/>
        <v>82076611</v>
      </c>
      <c r="J482" s="11" t="str">
        <f t="shared" si="49"/>
        <v>-</v>
      </c>
    </row>
    <row r="483" spans="1:10">
      <c r="A483" s="8">
        <v>52536</v>
      </c>
      <c r="B483">
        <f>SUMIF(利用履歴!$C$2:$C$48,"="&amp;定額コース支払!A483,利用履歴!$B$2:$B$48)</f>
        <v>0</v>
      </c>
      <c r="C483">
        <f t="shared" si="50"/>
        <v>82076611</v>
      </c>
      <c r="D483" s="9">
        <f t="shared" si="51"/>
        <v>31</v>
      </c>
      <c r="E483" s="12">
        <f t="shared" si="52"/>
        <v>1.1210958904109591E-2</v>
      </c>
      <c r="F483">
        <f t="shared" si="53"/>
        <v>920157</v>
      </c>
      <c r="G483">
        <f t="shared" si="54"/>
        <v>82996768</v>
      </c>
      <c r="H483" s="14"/>
      <c r="I483">
        <f t="shared" si="55"/>
        <v>82996768</v>
      </c>
      <c r="J483" s="11" t="str">
        <f t="shared" si="49"/>
        <v>-</v>
      </c>
    </row>
    <row r="484" spans="1:10">
      <c r="A484" s="8">
        <v>52566</v>
      </c>
      <c r="B484">
        <f>SUMIF(利用履歴!$C$2:$C$48,"="&amp;定額コース支払!A484,利用履歴!$B$2:$B$48)</f>
        <v>0</v>
      </c>
      <c r="C484">
        <f t="shared" si="50"/>
        <v>82996768</v>
      </c>
      <c r="D484" s="9">
        <f t="shared" si="51"/>
        <v>30</v>
      </c>
      <c r="E484" s="12">
        <f t="shared" si="52"/>
        <v>1.084931506849315E-2</v>
      </c>
      <c r="F484">
        <f t="shared" si="53"/>
        <v>900458</v>
      </c>
      <c r="G484">
        <f t="shared" si="54"/>
        <v>83897226</v>
      </c>
      <c r="H484" s="14"/>
      <c r="I484">
        <f t="shared" si="55"/>
        <v>83897226</v>
      </c>
      <c r="J484" s="11" t="str">
        <f t="shared" si="49"/>
        <v>-</v>
      </c>
    </row>
    <row r="485" spans="1:10">
      <c r="A485" s="8">
        <v>52597</v>
      </c>
      <c r="B485">
        <f>SUMIF(利用履歴!$C$2:$C$48,"="&amp;定額コース支払!A485,利用履歴!$B$2:$B$48)</f>
        <v>0</v>
      </c>
      <c r="C485">
        <f t="shared" si="50"/>
        <v>83897226</v>
      </c>
      <c r="D485" s="9">
        <f t="shared" si="51"/>
        <v>31</v>
      </c>
      <c r="E485" s="12">
        <f t="shared" si="52"/>
        <v>1.1210958904109591E-2</v>
      </c>
      <c r="F485">
        <f t="shared" si="53"/>
        <v>940568</v>
      </c>
      <c r="G485">
        <f t="shared" si="54"/>
        <v>84837794</v>
      </c>
      <c r="H485" s="14"/>
      <c r="I485">
        <f t="shared" si="55"/>
        <v>84837794</v>
      </c>
      <c r="J485" s="11" t="str">
        <f t="shared" si="49"/>
        <v>-</v>
      </c>
    </row>
    <row r="486" spans="1:10">
      <c r="A486" s="8">
        <v>52628</v>
      </c>
      <c r="B486">
        <f>SUMIF(利用履歴!$C$2:$C$48,"="&amp;定額コース支払!A486,利用履歴!$B$2:$B$48)</f>
        <v>0</v>
      </c>
      <c r="C486">
        <f t="shared" si="50"/>
        <v>84837794</v>
      </c>
      <c r="D486" s="9">
        <f t="shared" si="51"/>
        <v>31</v>
      </c>
      <c r="E486" s="12">
        <f t="shared" si="52"/>
        <v>1.1210958904109591E-2</v>
      </c>
      <c r="F486">
        <f t="shared" si="53"/>
        <v>951113</v>
      </c>
      <c r="G486">
        <f t="shared" si="54"/>
        <v>85788907</v>
      </c>
      <c r="H486" s="14"/>
      <c r="I486">
        <f t="shared" si="55"/>
        <v>85788907</v>
      </c>
      <c r="J486" s="11" t="str">
        <f t="shared" si="49"/>
        <v>-</v>
      </c>
    </row>
    <row r="487" spans="1:10">
      <c r="A487" s="8">
        <v>52657</v>
      </c>
      <c r="B487">
        <f>SUMIF(利用履歴!$C$2:$C$48,"="&amp;定額コース支払!A487,利用履歴!$B$2:$B$48)</f>
        <v>0</v>
      </c>
      <c r="C487">
        <f t="shared" si="50"/>
        <v>85788907</v>
      </c>
      <c r="D487" s="9">
        <f t="shared" si="51"/>
        <v>29</v>
      </c>
      <c r="E487" s="12">
        <f t="shared" si="52"/>
        <v>1.0487671232876713E-2</v>
      </c>
      <c r="F487">
        <f t="shared" si="53"/>
        <v>899725</v>
      </c>
      <c r="G487">
        <f t="shared" si="54"/>
        <v>86688632</v>
      </c>
      <c r="H487" s="14"/>
      <c r="I487">
        <f t="shared" si="55"/>
        <v>86688632</v>
      </c>
      <c r="J487" s="11" t="str">
        <f t="shared" si="49"/>
        <v>-</v>
      </c>
    </row>
    <row r="488" spans="1:10">
      <c r="A488" s="8">
        <v>52688</v>
      </c>
      <c r="B488">
        <f>SUMIF(利用履歴!$C$2:$C$48,"="&amp;定額コース支払!A488,利用履歴!$B$2:$B$48)</f>
        <v>0</v>
      </c>
      <c r="C488">
        <f t="shared" si="50"/>
        <v>86688632</v>
      </c>
      <c r="D488" s="9">
        <f t="shared" si="51"/>
        <v>31</v>
      </c>
      <c r="E488" s="12">
        <f t="shared" si="52"/>
        <v>1.1210958904109591E-2</v>
      </c>
      <c r="F488">
        <f t="shared" si="53"/>
        <v>971862</v>
      </c>
      <c r="G488">
        <f t="shared" si="54"/>
        <v>87660494</v>
      </c>
      <c r="H488" s="14"/>
      <c r="I488">
        <f t="shared" si="55"/>
        <v>87660494</v>
      </c>
      <c r="J488" s="11" t="str">
        <f t="shared" si="49"/>
        <v>-</v>
      </c>
    </row>
    <row r="489" spans="1:10">
      <c r="A489" s="8">
        <v>52718</v>
      </c>
      <c r="B489">
        <f>SUMIF(利用履歴!$C$2:$C$48,"="&amp;定額コース支払!A489,利用履歴!$B$2:$B$48)</f>
        <v>0</v>
      </c>
      <c r="C489">
        <f t="shared" si="50"/>
        <v>87660494</v>
      </c>
      <c r="D489" s="9">
        <f t="shared" si="51"/>
        <v>30</v>
      </c>
      <c r="E489" s="12">
        <f t="shared" si="52"/>
        <v>1.084931506849315E-2</v>
      </c>
      <c r="F489">
        <f t="shared" si="53"/>
        <v>951056</v>
      </c>
      <c r="G489">
        <f t="shared" si="54"/>
        <v>88611550</v>
      </c>
      <c r="H489" s="14"/>
      <c r="I489">
        <f t="shared" si="55"/>
        <v>88611550</v>
      </c>
      <c r="J489" s="11" t="str">
        <f t="shared" si="49"/>
        <v>-</v>
      </c>
    </row>
    <row r="490" spans="1:10">
      <c r="A490" s="8">
        <v>52749</v>
      </c>
      <c r="B490">
        <f>SUMIF(利用履歴!$C$2:$C$48,"="&amp;定額コース支払!A490,利用履歴!$B$2:$B$48)</f>
        <v>0</v>
      </c>
      <c r="C490">
        <f t="shared" si="50"/>
        <v>88611550</v>
      </c>
      <c r="D490" s="9">
        <f t="shared" si="51"/>
        <v>31</v>
      </c>
      <c r="E490" s="12">
        <f t="shared" si="52"/>
        <v>1.1210958904109591E-2</v>
      </c>
      <c r="F490">
        <f t="shared" si="53"/>
        <v>993420</v>
      </c>
      <c r="G490">
        <f t="shared" si="54"/>
        <v>89604970</v>
      </c>
      <c r="H490" s="14"/>
      <c r="I490">
        <f t="shared" si="55"/>
        <v>89604970</v>
      </c>
      <c r="J490" s="11" t="str">
        <f t="shared" si="49"/>
        <v>-</v>
      </c>
    </row>
    <row r="491" spans="1:10">
      <c r="A491" s="8">
        <v>52779</v>
      </c>
      <c r="B491">
        <f>SUMIF(利用履歴!$C$2:$C$48,"="&amp;定額コース支払!A491,利用履歴!$B$2:$B$48)</f>
        <v>0</v>
      </c>
      <c r="C491">
        <f t="shared" si="50"/>
        <v>89604970</v>
      </c>
      <c r="D491" s="9">
        <f t="shared" si="51"/>
        <v>30</v>
      </c>
      <c r="E491" s="12">
        <f t="shared" si="52"/>
        <v>1.084931506849315E-2</v>
      </c>
      <c r="F491">
        <f t="shared" si="53"/>
        <v>972152</v>
      </c>
      <c r="G491">
        <f t="shared" si="54"/>
        <v>90577122</v>
      </c>
      <c r="H491" s="14"/>
      <c r="I491">
        <f t="shared" si="55"/>
        <v>90577122</v>
      </c>
      <c r="J491" s="11" t="str">
        <f t="shared" si="49"/>
        <v>-</v>
      </c>
    </row>
    <row r="492" spans="1:10">
      <c r="A492" s="8">
        <v>52810</v>
      </c>
      <c r="B492">
        <f>SUMIF(利用履歴!$C$2:$C$48,"="&amp;定額コース支払!A492,利用履歴!$B$2:$B$48)</f>
        <v>0</v>
      </c>
      <c r="C492">
        <f t="shared" si="50"/>
        <v>90577122</v>
      </c>
      <c r="D492" s="9">
        <f t="shared" si="51"/>
        <v>31</v>
      </c>
      <c r="E492" s="12">
        <f t="shared" si="52"/>
        <v>1.1210958904109591E-2</v>
      </c>
      <c r="F492">
        <f t="shared" si="53"/>
        <v>1015456</v>
      </c>
      <c r="G492">
        <f t="shared" si="54"/>
        <v>91592578</v>
      </c>
      <c r="H492" s="14"/>
      <c r="I492">
        <f t="shared" si="55"/>
        <v>91592578</v>
      </c>
      <c r="J492" s="11" t="str">
        <f t="shared" si="49"/>
        <v>-</v>
      </c>
    </row>
    <row r="493" spans="1:10">
      <c r="A493" s="8">
        <v>52841</v>
      </c>
      <c r="B493">
        <f>SUMIF(利用履歴!$C$2:$C$48,"="&amp;定額コース支払!A493,利用履歴!$B$2:$B$48)</f>
        <v>0</v>
      </c>
      <c r="C493">
        <f t="shared" si="50"/>
        <v>91592578</v>
      </c>
      <c r="D493" s="9">
        <f t="shared" si="51"/>
        <v>31</v>
      </c>
      <c r="E493" s="12">
        <f t="shared" si="52"/>
        <v>1.1210958904109591E-2</v>
      </c>
      <c r="F493">
        <f t="shared" si="53"/>
        <v>1026840</v>
      </c>
      <c r="G493">
        <f t="shared" si="54"/>
        <v>92619418</v>
      </c>
      <c r="H493" s="14"/>
      <c r="I493">
        <f t="shared" si="55"/>
        <v>92619418</v>
      </c>
      <c r="J493" s="11" t="str">
        <f t="shared" si="49"/>
        <v>-</v>
      </c>
    </row>
    <row r="494" spans="1:10">
      <c r="A494" s="8">
        <v>52871</v>
      </c>
      <c r="B494">
        <f>SUMIF(利用履歴!$C$2:$C$48,"="&amp;定額コース支払!A494,利用履歴!$B$2:$B$48)</f>
        <v>0</v>
      </c>
      <c r="C494">
        <f t="shared" si="50"/>
        <v>92619418</v>
      </c>
      <c r="D494" s="9">
        <f t="shared" si="51"/>
        <v>30</v>
      </c>
      <c r="E494" s="12">
        <f t="shared" si="52"/>
        <v>1.084931506849315E-2</v>
      </c>
      <c r="F494">
        <f t="shared" si="53"/>
        <v>1004857</v>
      </c>
      <c r="G494">
        <f t="shared" si="54"/>
        <v>93624275</v>
      </c>
      <c r="H494" s="14"/>
      <c r="I494">
        <f t="shared" si="55"/>
        <v>93624275</v>
      </c>
      <c r="J494" s="11" t="str">
        <f t="shared" si="49"/>
        <v>-</v>
      </c>
    </row>
    <row r="495" spans="1:10">
      <c r="A495" s="8">
        <v>52902</v>
      </c>
      <c r="B495">
        <f>SUMIF(利用履歴!$C$2:$C$48,"="&amp;定額コース支払!A495,利用履歴!$B$2:$B$48)</f>
        <v>0</v>
      </c>
      <c r="C495">
        <f t="shared" si="50"/>
        <v>93624275</v>
      </c>
      <c r="D495" s="9">
        <f t="shared" si="51"/>
        <v>31</v>
      </c>
      <c r="E495" s="12">
        <f t="shared" si="52"/>
        <v>1.1210958904109591E-2</v>
      </c>
      <c r="F495">
        <f t="shared" si="53"/>
        <v>1049617</v>
      </c>
      <c r="G495">
        <f t="shared" si="54"/>
        <v>94673892</v>
      </c>
      <c r="H495" s="14"/>
      <c r="I495">
        <f t="shared" si="55"/>
        <v>94673892</v>
      </c>
      <c r="J495" s="11" t="str">
        <f t="shared" si="49"/>
        <v>-</v>
      </c>
    </row>
    <row r="496" spans="1:10">
      <c r="A496" s="8">
        <v>52932</v>
      </c>
      <c r="B496">
        <f>SUMIF(利用履歴!$C$2:$C$48,"="&amp;定額コース支払!A496,利用履歴!$B$2:$B$48)</f>
        <v>0</v>
      </c>
      <c r="C496">
        <f t="shared" si="50"/>
        <v>94673892</v>
      </c>
      <c r="D496" s="9">
        <f t="shared" si="51"/>
        <v>30</v>
      </c>
      <c r="E496" s="12">
        <f t="shared" si="52"/>
        <v>1.084931506849315E-2</v>
      </c>
      <c r="F496">
        <f t="shared" si="53"/>
        <v>1027146</v>
      </c>
      <c r="G496">
        <f t="shared" si="54"/>
        <v>95701038</v>
      </c>
      <c r="H496" s="14"/>
      <c r="I496">
        <f t="shared" si="55"/>
        <v>95701038</v>
      </c>
      <c r="J496" s="11" t="str">
        <f t="shared" si="49"/>
        <v>-</v>
      </c>
    </row>
    <row r="497" spans="1:10">
      <c r="A497" s="8">
        <v>52963</v>
      </c>
      <c r="B497">
        <f>SUMIF(利用履歴!$C$2:$C$48,"="&amp;定額コース支払!A497,利用履歴!$B$2:$B$48)</f>
        <v>0</v>
      </c>
      <c r="C497">
        <f t="shared" si="50"/>
        <v>95701038</v>
      </c>
      <c r="D497" s="9">
        <f t="shared" si="51"/>
        <v>31</v>
      </c>
      <c r="E497" s="12">
        <f t="shared" si="52"/>
        <v>1.1210958904109591E-2</v>
      </c>
      <c r="F497">
        <f t="shared" si="53"/>
        <v>1072900</v>
      </c>
      <c r="G497">
        <f t="shared" si="54"/>
        <v>96773938</v>
      </c>
      <c r="H497" s="14"/>
      <c r="I497">
        <f t="shared" si="55"/>
        <v>96773938</v>
      </c>
      <c r="J497" s="11" t="str">
        <f t="shared" si="49"/>
        <v>-</v>
      </c>
    </row>
    <row r="498" spans="1:10">
      <c r="A498" s="8">
        <v>52994</v>
      </c>
      <c r="B498">
        <f>SUMIF(利用履歴!$C$2:$C$48,"="&amp;定額コース支払!A498,利用履歴!$B$2:$B$48)</f>
        <v>0</v>
      </c>
      <c r="C498">
        <f t="shared" si="50"/>
        <v>96773938</v>
      </c>
      <c r="D498" s="9">
        <f t="shared" si="51"/>
        <v>31</v>
      </c>
      <c r="E498" s="12">
        <f t="shared" si="52"/>
        <v>1.1210958904109591E-2</v>
      </c>
      <c r="F498">
        <f t="shared" si="53"/>
        <v>1084928</v>
      </c>
      <c r="G498">
        <f t="shared" si="54"/>
        <v>97858866</v>
      </c>
      <c r="H498" s="14"/>
      <c r="I498">
        <f t="shared" si="55"/>
        <v>97858866</v>
      </c>
      <c r="J498" s="11" t="str">
        <f t="shared" si="49"/>
        <v>-</v>
      </c>
    </row>
    <row r="499" spans="1:10">
      <c r="A499" s="8">
        <v>53022</v>
      </c>
      <c r="B499">
        <f>SUMIF(利用履歴!$C$2:$C$48,"="&amp;定額コース支払!A499,利用履歴!$B$2:$B$48)</f>
        <v>0</v>
      </c>
      <c r="C499">
        <f t="shared" si="50"/>
        <v>97858866</v>
      </c>
      <c r="D499" s="9">
        <f t="shared" si="51"/>
        <v>28</v>
      </c>
      <c r="E499" s="12">
        <f t="shared" si="52"/>
        <v>1.0126027397260274E-2</v>
      </c>
      <c r="F499">
        <f t="shared" si="53"/>
        <v>990921</v>
      </c>
      <c r="G499">
        <f t="shared" si="54"/>
        <v>98849787</v>
      </c>
      <c r="H499" s="14"/>
      <c r="I499">
        <f t="shared" si="55"/>
        <v>98849787</v>
      </c>
      <c r="J499" s="11" t="str">
        <f t="shared" si="49"/>
        <v>-</v>
      </c>
    </row>
    <row r="500" spans="1:10">
      <c r="A500" s="8">
        <v>53053</v>
      </c>
      <c r="B500">
        <f>SUMIF(利用履歴!$C$2:$C$48,"="&amp;定額コース支払!A500,利用履歴!$B$2:$B$48)</f>
        <v>0</v>
      </c>
      <c r="C500">
        <f t="shared" si="50"/>
        <v>98849787</v>
      </c>
      <c r="D500" s="9">
        <f t="shared" si="51"/>
        <v>31</v>
      </c>
      <c r="E500" s="12">
        <f t="shared" si="52"/>
        <v>1.1210958904109591E-2</v>
      </c>
      <c r="F500">
        <f t="shared" si="53"/>
        <v>1108200</v>
      </c>
      <c r="G500">
        <f t="shared" si="54"/>
        <v>99957987</v>
      </c>
      <c r="H500" s="14"/>
      <c r="I500">
        <f t="shared" si="55"/>
        <v>99957987</v>
      </c>
      <c r="J500" s="11" t="str">
        <f t="shared" si="49"/>
        <v>-</v>
      </c>
    </row>
    <row r="501" spans="1:10">
      <c r="A501" s="8">
        <v>53083</v>
      </c>
      <c r="B501">
        <f>SUMIF(利用履歴!$C$2:$C$48,"="&amp;定額コース支払!A501,利用履歴!$B$2:$B$48)</f>
        <v>0</v>
      </c>
      <c r="C501">
        <f t="shared" si="50"/>
        <v>99957987</v>
      </c>
      <c r="D501" s="9">
        <f t="shared" si="51"/>
        <v>30</v>
      </c>
      <c r="E501" s="12">
        <f t="shared" si="52"/>
        <v>1.084931506849315E-2</v>
      </c>
      <c r="F501">
        <f t="shared" si="53"/>
        <v>1084475</v>
      </c>
      <c r="G501">
        <f t="shared" si="54"/>
        <v>101042462</v>
      </c>
      <c r="H501" s="14"/>
      <c r="I501">
        <f t="shared" si="55"/>
        <v>101042462</v>
      </c>
      <c r="J501" s="11" t="str">
        <f t="shared" si="49"/>
        <v>-</v>
      </c>
    </row>
    <row r="502" spans="1:10">
      <c r="A502" s="8">
        <v>53114</v>
      </c>
      <c r="B502">
        <f>SUMIF(利用履歴!$C$2:$C$48,"="&amp;定額コース支払!A502,利用履歴!$B$2:$B$48)</f>
        <v>0</v>
      </c>
      <c r="C502">
        <f t="shared" si="50"/>
        <v>101042462</v>
      </c>
      <c r="D502" s="9">
        <f t="shared" si="51"/>
        <v>31</v>
      </c>
      <c r="E502" s="12">
        <f t="shared" si="52"/>
        <v>1.1210958904109591E-2</v>
      </c>
      <c r="F502">
        <f t="shared" si="53"/>
        <v>1132782</v>
      </c>
      <c r="G502">
        <f t="shared" si="54"/>
        <v>102175244</v>
      </c>
      <c r="H502" s="14"/>
      <c r="I502">
        <f t="shared" si="55"/>
        <v>102175244</v>
      </c>
      <c r="J502" s="11" t="str">
        <f t="shared" si="49"/>
        <v>-</v>
      </c>
    </row>
    <row r="503" spans="1:10">
      <c r="A503" s="8">
        <v>53144</v>
      </c>
      <c r="B503">
        <f>SUMIF(利用履歴!$C$2:$C$48,"="&amp;定額コース支払!A503,利用履歴!$B$2:$B$48)</f>
        <v>0</v>
      </c>
      <c r="C503">
        <f t="shared" si="50"/>
        <v>102175244</v>
      </c>
      <c r="D503" s="9">
        <f t="shared" si="51"/>
        <v>30</v>
      </c>
      <c r="E503" s="12">
        <f t="shared" si="52"/>
        <v>1.084931506849315E-2</v>
      </c>
      <c r="F503">
        <f t="shared" si="53"/>
        <v>1108531</v>
      </c>
      <c r="G503">
        <f t="shared" si="54"/>
        <v>103283775</v>
      </c>
      <c r="H503" s="14"/>
      <c r="I503">
        <f t="shared" si="55"/>
        <v>103283775</v>
      </c>
      <c r="J503" s="11" t="str">
        <f t="shared" si="49"/>
        <v>-</v>
      </c>
    </row>
    <row r="504" spans="1:10">
      <c r="A504" s="8">
        <v>53175</v>
      </c>
      <c r="B504">
        <f>SUMIF(利用履歴!$C$2:$C$48,"="&amp;定額コース支払!A504,利用履歴!$B$2:$B$48)</f>
        <v>0</v>
      </c>
      <c r="C504">
        <f t="shared" si="50"/>
        <v>103283775</v>
      </c>
      <c r="D504" s="9">
        <f t="shared" si="51"/>
        <v>31</v>
      </c>
      <c r="E504" s="12">
        <f t="shared" si="52"/>
        <v>1.1210958904109591E-2</v>
      </c>
      <c r="F504">
        <f t="shared" si="53"/>
        <v>1157910</v>
      </c>
      <c r="G504">
        <f t="shared" si="54"/>
        <v>104441685</v>
      </c>
      <c r="H504" s="14"/>
      <c r="I504">
        <f t="shared" si="55"/>
        <v>104441685</v>
      </c>
      <c r="J504" s="11" t="str">
        <f t="shared" si="49"/>
        <v>-</v>
      </c>
    </row>
    <row r="505" spans="1:10">
      <c r="A505" s="8">
        <v>53206</v>
      </c>
      <c r="B505">
        <f>SUMIF(利用履歴!$C$2:$C$48,"="&amp;定額コース支払!A505,利用履歴!$B$2:$B$48)</f>
        <v>0</v>
      </c>
      <c r="C505">
        <f t="shared" si="50"/>
        <v>104441685</v>
      </c>
      <c r="D505" s="9">
        <f t="shared" si="51"/>
        <v>31</v>
      </c>
      <c r="E505" s="12">
        <f t="shared" si="52"/>
        <v>1.1210958904109591E-2</v>
      </c>
      <c r="F505">
        <f t="shared" si="53"/>
        <v>1170891</v>
      </c>
      <c r="G505">
        <f t="shared" si="54"/>
        <v>105612576</v>
      </c>
      <c r="H505" s="14"/>
      <c r="I505">
        <f t="shared" si="55"/>
        <v>105612576</v>
      </c>
      <c r="J505" s="11" t="str">
        <f t="shared" si="49"/>
        <v>-</v>
      </c>
    </row>
    <row r="506" spans="1:10">
      <c r="A506" s="8">
        <v>53236</v>
      </c>
      <c r="B506">
        <f>SUMIF(利用履歴!$C$2:$C$48,"="&amp;定額コース支払!A506,利用履歴!$B$2:$B$48)</f>
        <v>0</v>
      </c>
      <c r="C506">
        <f t="shared" si="50"/>
        <v>105612576</v>
      </c>
      <c r="D506" s="9">
        <f t="shared" si="51"/>
        <v>30</v>
      </c>
      <c r="E506" s="12">
        <f t="shared" si="52"/>
        <v>1.084931506849315E-2</v>
      </c>
      <c r="F506">
        <f t="shared" si="53"/>
        <v>1145824</v>
      </c>
      <c r="G506">
        <f t="shared" si="54"/>
        <v>106758400</v>
      </c>
      <c r="H506" s="14"/>
      <c r="I506">
        <f t="shared" si="55"/>
        <v>106758400</v>
      </c>
      <c r="J506" s="11" t="str">
        <f t="shared" si="49"/>
        <v>-</v>
      </c>
    </row>
    <row r="507" spans="1:10">
      <c r="A507" s="8">
        <v>53267</v>
      </c>
      <c r="B507">
        <f>SUMIF(利用履歴!$C$2:$C$48,"="&amp;定額コース支払!A507,利用履歴!$B$2:$B$48)</f>
        <v>0</v>
      </c>
      <c r="C507">
        <f t="shared" si="50"/>
        <v>106758400</v>
      </c>
      <c r="D507" s="9">
        <f t="shared" si="51"/>
        <v>31</v>
      </c>
      <c r="E507" s="12">
        <f t="shared" si="52"/>
        <v>1.1210958904109591E-2</v>
      </c>
      <c r="F507">
        <f t="shared" si="53"/>
        <v>1196864</v>
      </c>
      <c r="G507">
        <f t="shared" si="54"/>
        <v>107955264</v>
      </c>
      <c r="H507" s="14"/>
      <c r="I507">
        <f t="shared" si="55"/>
        <v>107955264</v>
      </c>
      <c r="J507" s="11" t="str">
        <f t="shared" si="49"/>
        <v>-</v>
      </c>
    </row>
    <row r="508" spans="1:10">
      <c r="A508" s="8">
        <v>53297</v>
      </c>
      <c r="B508">
        <f>SUMIF(利用履歴!$C$2:$C$48,"="&amp;定額コース支払!A508,利用履歴!$B$2:$B$48)</f>
        <v>0</v>
      </c>
      <c r="C508">
        <f t="shared" si="50"/>
        <v>107955264</v>
      </c>
      <c r="D508" s="9">
        <f t="shared" si="51"/>
        <v>30</v>
      </c>
      <c r="E508" s="12">
        <f t="shared" si="52"/>
        <v>1.084931506849315E-2</v>
      </c>
      <c r="F508">
        <f t="shared" si="53"/>
        <v>1171240</v>
      </c>
      <c r="G508">
        <f t="shared" si="54"/>
        <v>109126504</v>
      </c>
      <c r="H508" s="14"/>
      <c r="I508">
        <f t="shared" si="55"/>
        <v>109126504</v>
      </c>
      <c r="J508" s="11" t="str">
        <f t="shared" si="49"/>
        <v>-</v>
      </c>
    </row>
    <row r="509" spans="1:10">
      <c r="A509" s="8">
        <v>53328</v>
      </c>
      <c r="B509">
        <f>SUMIF(利用履歴!$C$2:$C$48,"="&amp;定額コース支払!A509,利用履歴!$B$2:$B$48)</f>
        <v>0</v>
      </c>
      <c r="C509">
        <f t="shared" si="50"/>
        <v>109126504</v>
      </c>
      <c r="D509" s="9">
        <f t="shared" si="51"/>
        <v>31</v>
      </c>
      <c r="E509" s="12">
        <f t="shared" si="52"/>
        <v>1.1210958904109591E-2</v>
      </c>
      <c r="F509">
        <f t="shared" si="53"/>
        <v>1223412</v>
      </c>
      <c r="G509">
        <f t="shared" si="54"/>
        <v>110349916</v>
      </c>
      <c r="H509" s="14"/>
      <c r="I509">
        <f t="shared" si="55"/>
        <v>110349916</v>
      </c>
      <c r="J509" s="11" t="str">
        <f t="shared" si="49"/>
        <v>-</v>
      </c>
    </row>
    <row r="510" spans="1:10">
      <c r="A510" s="8">
        <v>53359</v>
      </c>
      <c r="B510">
        <f>SUMIF(利用履歴!$C$2:$C$48,"="&amp;定額コース支払!A510,利用履歴!$B$2:$B$48)</f>
        <v>0</v>
      </c>
      <c r="C510">
        <f t="shared" si="50"/>
        <v>110349916</v>
      </c>
      <c r="D510" s="9">
        <f t="shared" si="51"/>
        <v>31</v>
      </c>
      <c r="E510" s="12">
        <f t="shared" si="52"/>
        <v>1.1210958904109591E-2</v>
      </c>
      <c r="F510">
        <f t="shared" si="53"/>
        <v>1237128</v>
      </c>
      <c r="G510">
        <f t="shared" si="54"/>
        <v>111587044</v>
      </c>
      <c r="H510" s="14"/>
      <c r="I510">
        <f t="shared" si="55"/>
        <v>111587044</v>
      </c>
      <c r="J510" s="11" t="str">
        <f t="shared" si="49"/>
        <v>-</v>
      </c>
    </row>
    <row r="511" spans="1:10">
      <c r="A511" s="8">
        <v>53387</v>
      </c>
      <c r="B511">
        <f>SUMIF(利用履歴!$C$2:$C$48,"="&amp;定額コース支払!A511,利用履歴!$B$2:$B$48)</f>
        <v>0</v>
      </c>
      <c r="C511">
        <f t="shared" si="50"/>
        <v>111587044</v>
      </c>
      <c r="D511" s="9">
        <f t="shared" si="51"/>
        <v>28</v>
      </c>
      <c r="E511" s="12">
        <f t="shared" si="52"/>
        <v>1.0126027397260274E-2</v>
      </c>
      <c r="F511">
        <f t="shared" si="53"/>
        <v>1129933</v>
      </c>
      <c r="G511">
        <f t="shared" si="54"/>
        <v>112716977</v>
      </c>
      <c r="H511" s="14"/>
      <c r="I511">
        <f t="shared" si="55"/>
        <v>112716977</v>
      </c>
      <c r="J511" s="11" t="str">
        <f t="shared" si="49"/>
        <v>-</v>
      </c>
    </row>
    <row r="512" spans="1:10">
      <c r="A512" s="8">
        <v>53418</v>
      </c>
      <c r="B512">
        <f>SUMIF(利用履歴!$C$2:$C$48,"="&amp;定額コース支払!A512,利用履歴!$B$2:$B$48)</f>
        <v>0</v>
      </c>
      <c r="C512">
        <f t="shared" si="50"/>
        <v>112716977</v>
      </c>
      <c r="D512" s="9">
        <f t="shared" si="51"/>
        <v>31</v>
      </c>
      <c r="E512" s="12">
        <f t="shared" si="52"/>
        <v>1.1210958904109591E-2</v>
      </c>
      <c r="F512">
        <f t="shared" si="53"/>
        <v>1263665</v>
      </c>
      <c r="G512">
        <f t="shared" si="54"/>
        <v>113980642</v>
      </c>
      <c r="H512" s="14"/>
      <c r="I512">
        <f t="shared" si="55"/>
        <v>113980642</v>
      </c>
      <c r="J512" s="11" t="str">
        <f t="shared" si="49"/>
        <v>-</v>
      </c>
    </row>
    <row r="513" spans="1:10">
      <c r="A513" s="8">
        <v>53448</v>
      </c>
      <c r="B513">
        <f>SUMIF(利用履歴!$C$2:$C$48,"="&amp;定額コース支払!A513,利用履歴!$B$2:$B$48)</f>
        <v>0</v>
      </c>
      <c r="C513">
        <f t="shared" si="50"/>
        <v>113980642</v>
      </c>
      <c r="D513" s="9">
        <f t="shared" si="51"/>
        <v>30</v>
      </c>
      <c r="E513" s="12">
        <f t="shared" si="52"/>
        <v>1.084931506849315E-2</v>
      </c>
      <c r="F513">
        <f t="shared" si="53"/>
        <v>1236611</v>
      </c>
      <c r="G513">
        <f t="shared" si="54"/>
        <v>115217253</v>
      </c>
      <c r="H513" s="14"/>
      <c r="I513">
        <f t="shared" si="55"/>
        <v>115217253</v>
      </c>
      <c r="J513" s="11" t="str">
        <f t="shared" si="49"/>
        <v>-</v>
      </c>
    </row>
    <row r="514" spans="1:10">
      <c r="A514" s="8">
        <v>53479</v>
      </c>
      <c r="B514">
        <f>SUMIF(利用履歴!$C$2:$C$48,"="&amp;定額コース支払!A514,利用履歴!$B$2:$B$48)</f>
        <v>0</v>
      </c>
      <c r="C514">
        <f t="shared" si="50"/>
        <v>115217253</v>
      </c>
      <c r="D514" s="9">
        <f t="shared" si="51"/>
        <v>31</v>
      </c>
      <c r="E514" s="12">
        <f t="shared" si="52"/>
        <v>1.1210958904109591E-2</v>
      </c>
      <c r="F514">
        <f t="shared" si="53"/>
        <v>1291695</v>
      </c>
      <c r="G514">
        <f t="shared" si="54"/>
        <v>116508948</v>
      </c>
      <c r="H514" s="14"/>
      <c r="I514">
        <f t="shared" si="55"/>
        <v>116508948</v>
      </c>
      <c r="J514" s="11" t="str">
        <f t="shared" si="49"/>
        <v>-</v>
      </c>
    </row>
    <row r="515" spans="1:10">
      <c r="A515" s="8">
        <v>53509</v>
      </c>
      <c r="B515">
        <f>SUMIF(利用履歴!$C$2:$C$48,"="&amp;定額コース支払!A515,利用履歴!$B$2:$B$48)</f>
        <v>0</v>
      </c>
      <c r="C515">
        <f t="shared" si="50"/>
        <v>116508948</v>
      </c>
      <c r="D515" s="9">
        <f t="shared" si="51"/>
        <v>30</v>
      </c>
      <c r="E515" s="12">
        <f t="shared" si="52"/>
        <v>1.084931506849315E-2</v>
      </c>
      <c r="F515">
        <f t="shared" si="53"/>
        <v>1264042</v>
      </c>
      <c r="G515">
        <f t="shared" si="54"/>
        <v>117772990</v>
      </c>
      <c r="H515" s="14"/>
      <c r="I515">
        <f t="shared" si="55"/>
        <v>117772990</v>
      </c>
      <c r="J515" s="11" t="str">
        <f t="shared" si="49"/>
        <v>-</v>
      </c>
    </row>
    <row r="516" spans="1:10">
      <c r="A516" s="8">
        <v>53540</v>
      </c>
      <c r="B516">
        <f>SUMIF(利用履歴!$C$2:$C$48,"="&amp;定額コース支払!A516,利用履歴!$B$2:$B$48)</f>
        <v>0</v>
      </c>
      <c r="C516">
        <f t="shared" si="50"/>
        <v>117772990</v>
      </c>
      <c r="D516" s="9">
        <f t="shared" si="51"/>
        <v>31</v>
      </c>
      <c r="E516" s="12">
        <f t="shared" si="52"/>
        <v>1.1210958904109591E-2</v>
      </c>
      <c r="F516">
        <f t="shared" si="53"/>
        <v>1320348</v>
      </c>
      <c r="G516">
        <f t="shared" si="54"/>
        <v>119093338</v>
      </c>
      <c r="H516" s="14"/>
      <c r="I516">
        <f t="shared" si="55"/>
        <v>119093338</v>
      </c>
      <c r="J516" s="11" t="str">
        <f t="shared" si="49"/>
        <v>-</v>
      </c>
    </row>
    <row r="517" spans="1:10">
      <c r="A517" s="8">
        <v>53571</v>
      </c>
      <c r="B517">
        <f>SUMIF(利用履歴!$C$2:$C$48,"="&amp;定額コース支払!A517,利用履歴!$B$2:$B$48)</f>
        <v>0</v>
      </c>
      <c r="C517">
        <f t="shared" si="50"/>
        <v>119093338</v>
      </c>
      <c r="D517" s="9">
        <f t="shared" si="51"/>
        <v>31</v>
      </c>
      <c r="E517" s="12">
        <f t="shared" si="52"/>
        <v>1.1210958904109591E-2</v>
      </c>
      <c r="F517">
        <f t="shared" si="53"/>
        <v>1335150</v>
      </c>
      <c r="G517">
        <f t="shared" si="54"/>
        <v>120428488</v>
      </c>
      <c r="H517" s="14"/>
      <c r="I517">
        <f t="shared" si="55"/>
        <v>120428488</v>
      </c>
      <c r="J517" s="11" t="str">
        <f t="shared" si="49"/>
        <v>-</v>
      </c>
    </row>
    <row r="518" spans="1:10">
      <c r="A518" s="8">
        <v>53601</v>
      </c>
      <c r="B518">
        <f>SUMIF(利用履歴!$C$2:$C$48,"="&amp;定額コース支払!A518,利用履歴!$B$2:$B$48)</f>
        <v>0</v>
      </c>
      <c r="C518">
        <f t="shared" si="50"/>
        <v>120428488</v>
      </c>
      <c r="D518" s="9">
        <f t="shared" si="51"/>
        <v>30</v>
      </c>
      <c r="E518" s="12">
        <f t="shared" si="52"/>
        <v>1.084931506849315E-2</v>
      </c>
      <c r="F518">
        <f t="shared" si="53"/>
        <v>1306566</v>
      </c>
      <c r="G518">
        <f t="shared" si="54"/>
        <v>121735054</v>
      </c>
      <c r="H518" s="14"/>
      <c r="I518">
        <f t="shared" si="55"/>
        <v>121735054</v>
      </c>
      <c r="J518" s="11" t="str">
        <f t="shared" ref="J518:J568" si="56">IF(H518=0,"-",F518/H518)</f>
        <v>-</v>
      </c>
    </row>
    <row r="519" spans="1:10">
      <c r="A519" s="8">
        <v>53632</v>
      </c>
      <c r="B519">
        <f>SUMIF(利用履歴!$C$2:$C$48,"="&amp;定額コース支払!A519,利用履歴!$B$2:$B$48)</f>
        <v>0</v>
      </c>
      <c r="C519">
        <f t="shared" ref="C519:C568" si="57">B518+I518</f>
        <v>121735054</v>
      </c>
      <c r="D519" s="9">
        <f t="shared" ref="D519:D568" si="58">A519-A518</f>
        <v>31</v>
      </c>
      <c r="E519" s="12">
        <f t="shared" ref="E519:E568" si="59">$B$1*D519/365</f>
        <v>1.1210958904109591E-2</v>
      </c>
      <c r="F519">
        <f t="shared" ref="F519:F568" si="60">INT(E519*C519)</f>
        <v>1364766</v>
      </c>
      <c r="G519">
        <f t="shared" ref="G519:G568" si="61">F519+C519</f>
        <v>123099820</v>
      </c>
      <c r="H519" s="14"/>
      <c r="I519">
        <f t="shared" ref="I519:I568" si="62">G519-H519</f>
        <v>123099820</v>
      </c>
      <c r="J519" s="11" t="str">
        <f t="shared" si="56"/>
        <v>-</v>
      </c>
    </row>
    <row r="520" spans="1:10">
      <c r="A520" s="8">
        <v>53662</v>
      </c>
      <c r="B520">
        <f>SUMIF(利用履歴!$C$2:$C$48,"="&amp;定額コース支払!A520,利用履歴!$B$2:$B$48)</f>
        <v>0</v>
      </c>
      <c r="C520">
        <f t="shared" si="57"/>
        <v>123099820</v>
      </c>
      <c r="D520" s="9">
        <f t="shared" si="58"/>
        <v>30</v>
      </c>
      <c r="E520" s="12">
        <f t="shared" si="59"/>
        <v>1.084931506849315E-2</v>
      </c>
      <c r="F520">
        <f t="shared" si="60"/>
        <v>1335548</v>
      </c>
      <c r="G520">
        <f t="shared" si="61"/>
        <v>124435368</v>
      </c>
      <c r="H520" s="14"/>
      <c r="I520">
        <f t="shared" si="62"/>
        <v>124435368</v>
      </c>
      <c r="J520" s="11" t="str">
        <f t="shared" si="56"/>
        <v>-</v>
      </c>
    </row>
    <row r="521" spans="1:10">
      <c r="A521" s="8">
        <v>53693</v>
      </c>
      <c r="B521">
        <f>SUMIF(利用履歴!$C$2:$C$48,"="&amp;定額コース支払!A521,利用履歴!$B$2:$B$48)</f>
        <v>0</v>
      </c>
      <c r="C521">
        <f t="shared" si="57"/>
        <v>124435368</v>
      </c>
      <c r="D521" s="9">
        <f t="shared" si="58"/>
        <v>31</v>
      </c>
      <c r="E521" s="12">
        <f t="shared" si="59"/>
        <v>1.1210958904109591E-2</v>
      </c>
      <c r="F521">
        <f t="shared" si="60"/>
        <v>1395039</v>
      </c>
      <c r="G521">
        <f t="shared" si="61"/>
        <v>125830407</v>
      </c>
      <c r="H521" s="14"/>
      <c r="I521">
        <f t="shared" si="62"/>
        <v>125830407</v>
      </c>
      <c r="J521" s="11" t="str">
        <f t="shared" si="56"/>
        <v>-</v>
      </c>
    </row>
    <row r="522" spans="1:10">
      <c r="A522" s="8">
        <v>53724</v>
      </c>
      <c r="B522">
        <f>SUMIF(利用履歴!$C$2:$C$48,"="&amp;定額コース支払!A522,利用履歴!$B$2:$B$48)</f>
        <v>0</v>
      </c>
      <c r="C522">
        <f t="shared" si="57"/>
        <v>125830407</v>
      </c>
      <c r="D522" s="9">
        <f t="shared" si="58"/>
        <v>31</v>
      </c>
      <c r="E522" s="12">
        <f t="shared" si="59"/>
        <v>1.1210958904109591E-2</v>
      </c>
      <c r="F522">
        <f t="shared" si="60"/>
        <v>1410679</v>
      </c>
      <c r="G522">
        <f t="shared" si="61"/>
        <v>127241086</v>
      </c>
      <c r="H522" s="14"/>
      <c r="I522">
        <f t="shared" si="62"/>
        <v>127241086</v>
      </c>
      <c r="J522" s="11" t="str">
        <f t="shared" si="56"/>
        <v>-</v>
      </c>
    </row>
    <row r="523" spans="1:10">
      <c r="A523" s="8">
        <v>53752</v>
      </c>
      <c r="B523">
        <f>SUMIF(利用履歴!$C$2:$C$48,"="&amp;定額コース支払!A523,利用履歴!$B$2:$B$48)</f>
        <v>0</v>
      </c>
      <c r="C523">
        <f t="shared" si="57"/>
        <v>127241086</v>
      </c>
      <c r="D523" s="9">
        <f t="shared" si="58"/>
        <v>28</v>
      </c>
      <c r="E523" s="12">
        <f t="shared" si="59"/>
        <v>1.0126027397260274E-2</v>
      </c>
      <c r="F523">
        <f t="shared" si="60"/>
        <v>1288446</v>
      </c>
      <c r="G523">
        <f t="shared" si="61"/>
        <v>128529532</v>
      </c>
      <c r="H523" s="14"/>
      <c r="I523">
        <f t="shared" si="62"/>
        <v>128529532</v>
      </c>
      <c r="J523" s="11" t="str">
        <f t="shared" si="56"/>
        <v>-</v>
      </c>
    </row>
    <row r="524" spans="1:10">
      <c r="A524" s="8">
        <v>53783</v>
      </c>
      <c r="B524">
        <f>SUMIF(利用履歴!$C$2:$C$48,"="&amp;定額コース支払!A524,利用履歴!$B$2:$B$48)</f>
        <v>0</v>
      </c>
      <c r="C524">
        <f t="shared" si="57"/>
        <v>128529532</v>
      </c>
      <c r="D524" s="9">
        <f t="shared" si="58"/>
        <v>31</v>
      </c>
      <c r="E524" s="12">
        <f t="shared" si="59"/>
        <v>1.1210958904109591E-2</v>
      </c>
      <c r="F524">
        <f t="shared" si="60"/>
        <v>1440939</v>
      </c>
      <c r="G524">
        <f t="shared" si="61"/>
        <v>129970471</v>
      </c>
      <c r="H524" s="14"/>
      <c r="I524">
        <f t="shared" si="62"/>
        <v>129970471</v>
      </c>
      <c r="J524" s="11" t="str">
        <f t="shared" si="56"/>
        <v>-</v>
      </c>
    </row>
    <row r="525" spans="1:10">
      <c r="A525" s="8">
        <v>53813</v>
      </c>
      <c r="B525">
        <f>SUMIF(利用履歴!$C$2:$C$48,"="&amp;定額コース支払!A525,利用履歴!$B$2:$B$48)</f>
        <v>0</v>
      </c>
      <c r="C525">
        <f t="shared" si="57"/>
        <v>129970471</v>
      </c>
      <c r="D525" s="9">
        <f t="shared" si="58"/>
        <v>30</v>
      </c>
      <c r="E525" s="12">
        <f t="shared" si="59"/>
        <v>1.084931506849315E-2</v>
      </c>
      <c r="F525">
        <f t="shared" si="60"/>
        <v>1410090</v>
      </c>
      <c r="G525">
        <f t="shared" si="61"/>
        <v>131380561</v>
      </c>
      <c r="H525" s="14"/>
      <c r="I525">
        <f t="shared" si="62"/>
        <v>131380561</v>
      </c>
      <c r="J525" s="11" t="str">
        <f t="shared" si="56"/>
        <v>-</v>
      </c>
    </row>
    <row r="526" spans="1:10">
      <c r="A526" s="8">
        <v>53844</v>
      </c>
      <c r="B526">
        <f>SUMIF(利用履歴!$C$2:$C$48,"="&amp;定額コース支払!A526,利用履歴!$B$2:$B$48)</f>
        <v>0</v>
      </c>
      <c r="C526">
        <f t="shared" si="57"/>
        <v>131380561</v>
      </c>
      <c r="D526" s="9">
        <f t="shared" si="58"/>
        <v>31</v>
      </c>
      <c r="E526" s="12">
        <f t="shared" si="59"/>
        <v>1.1210958904109591E-2</v>
      </c>
      <c r="F526">
        <f t="shared" si="60"/>
        <v>1472902</v>
      </c>
      <c r="G526">
        <f t="shared" si="61"/>
        <v>132853463</v>
      </c>
      <c r="H526" s="14"/>
      <c r="I526">
        <f t="shared" si="62"/>
        <v>132853463</v>
      </c>
      <c r="J526" s="11" t="str">
        <f t="shared" si="56"/>
        <v>-</v>
      </c>
    </row>
    <row r="527" spans="1:10">
      <c r="A527" s="8">
        <v>53874</v>
      </c>
      <c r="B527">
        <f>SUMIF(利用履歴!$C$2:$C$48,"="&amp;定額コース支払!A527,利用履歴!$B$2:$B$48)</f>
        <v>0</v>
      </c>
      <c r="C527">
        <f t="shared" si="57"/>
        <v>132853463</v>
      </c>
      <c r="D527" s="9">
        <f t="shared" si="58"/>
        <v>30</v>
      </c>
      <c r="E527" s="12">
        <f t="shared" si="59"/>
        <v>1.084931506849315E-2</v>
      </c>
      <c r="F527">
        <f t="shared" si="60"/>
        <v>1441369</v>
      </c>
      <c r="G527">
        <f t="shared" si="61"/>
        <v>134294832</v>
      </c>
      <c r="H527" s="14"/>
      <c r="I527">
        <f t="shared" si="62"/>
        <v>134294832</v>
      </c>
      <c r="J527" s="11" t="str">
        <f t="shared" si="56"/>
        <v>-</v>
      </c>
    </row>
    <row r="528" spans="1:10">
      <c r="A528" s="8">
        <v>53905</v>
      </c>
      <c r="B528">
        <f>SUMIF(利用履歴!$C$2:$C$48,"="&amp;定額コース支払!A528,利用履歴!$B$2:$B$48)</f>
        <v>0</v>
      </c>
      <c r="C528">
        <f t="shared" si="57"/>
        <v>134294832</v>
      </c>
      <c r="D528" s="9">
        <f t="shared" si="58"/>
        <v>31</v>
      </c>
      <c r="E528" s="12">
        <f t="shared" si="59"/>
        <v>1.1210958904109591E-2</v>
      </c>
      <c r="F528">
        <f t="shared" si="60"/>
        <v>1505573</v>
      </c>
      <c r="G528">
        <f t="shared" si="61"/>
        <v>135800405</v>
      </c>
      <c r="H528" s="14"/>
      <c r="I528">
        <f t="shared" si="62"/>
        <v>135800405</v>
      </c>
      <c r="J528" s="11" t="str">
        <f t="shared" si="56"/>
        <v>-</v>
      </c>
    </row>
    <row r="529" spans="1:10">
      <c r="A529" s="8">
        <v>53936</v>
      </c>
      <c r="B529">
        <f>SUMIF(利用履歴!$C$2:$C$48,"="&amp;定額コース支払!A529,利用履歴!$B$2:$B$48)</f>
        <v>0</v>
      </c>
      <c r="C529">
        <f t="shared" si="57"/>
        <v>135800405</v>
      </c>
      <c r="D529" s="9">
        <f t="shared" si="58"/>
        <v>31</v>
      </c>
      <c r="E529" s="12">
        <f t="shared" si="59"/>
        <v>1.1210958904109591E-2</v>
      </c>
      <c r="F529">
        <f t="shared" si="60"/>
        <v>1522452</v>
      </c>
      <c r="G529">
        <f t="shared" si="61"/>
        <v>137322857</v>
      </c>
      <c r="H529" s="14"/>
      <c r="I529">
        <f t="shared" si="62"/>
        <v>137322857</v>
      </c>
      <c r="J529" s="11" t="str">
        <f t="shared" si="56"/>
        <v>-</v>
      </c>
    </row>
    <row r="530" spans="1:10">
      <c r="A530" s="8">
        <v>53966</v>
      </c>
      <c r="B530">
        <f>SUMIF(利用履歴!$C$2:$C$48,"="&amp;定額コース支払!A530,利用履歴!$B$2:$B$48)</f>
        <v>0</v>
      </c>
      <c r="C530">
        <f t="shared" si="57"/>
        <v>137322857</v>
      </c>
      <c r="D530" s="9">
        <f t="shared" si="58"/>
        <v>30</v>
      </c>
      <c r="E530" s="12">
        <f t="shared" si="59"/>
        <v>1.084931506849315E-2</v>
      </c>
      <c r="F530">
        <f t="shared" si="60"/>
        <v>1489858</v>
      </c>
      <c r="G530">
        <f t="shared" si="61"/>
        <v>138812715</v>
      </c>
      <c r="H530" s="14"/>
      <c r="I530">
        <f t="shared" si="62"/>
        <v>138812715</v>
      </c>
      <c r="J530" s="11" t="str">
        <f t="shared" si="56"/>
        <v>-</v>
      </c>
    </row>
    <row r="531" spans="1:10">
      <c r="A531" s="8">
        <v>53997</v>
      </c>
      <c r="B531">
        <f>SUMIF(利用履歴!$C$2:$C$48,"="&amp;定額コース支払!A531,利用履歴!$B$2:$B$48)</f>
        <v>0</v>
      </c>
      <c r="C531">
        <f t="shared" si="57"/>
        <v>138812715</v>
      </c>
      <c r="D531" s="9">
        <f t="shared" si="58"/>
        <v>31</v>
      </c>
      <c r="E531" s="12">
        <f t="shared" si="59"/>
        <v>1.1210958904109591E-2</v>
      </c>
      <c r="F531">
        <f t="shared" si="60"/>
        <v>1556223</v>
      </c>
      <c r="G531">
        <f t="shared" si="61"/>
        <v>140368938</v>
      </c>
      <c r="H531" s="14"/>
      <c r="I531">
        <f t="shared" si="62"/>
        <v>140368938</v>
      </c>
      <c r="J531" s="11" t="str">
        <f t="shared" si="56"/>
        <v>-</v>
      </c>
    </row>
    <row r="532" spans="1:10">
      <c r="A532" s="8">
        <v>54027</v>
      </c>
      <c r="B532">
        <f>SUMIF(利用履歴!$C$2:$C$48,"="&amp;定額コース支払!A532,利用履歴!$B$2:$B$48)</f>
        <v>0</v>
      </c>
      <c r="C532">
        <f t="shared" si="57"/>
        <v>140368938</v>
      </c>
      <c r="D532" s="9">
        <f t="shared" si="58"/>
        <v>30</v>
      </c>
      <c r="E532" s="12">
        <f t="shared" si="59"/>
        <v>1.084931506849315E-2</v>
      </c>
      <c r="F532">
        <f t="shared" si="60"/>
        <v>1522906</v>
      </c>
      <c r="G532">
        <f t="shared" si="61"/>
        <v>141891844</v>
      </c>
      <c r="H532" s="14"/>
      <c r="I532">
        <f t="shared" si="62"/>
        <v>141891844</v>
      </c>
      <c r="J532" s="11" t="str">
        <f t="shared" si="56"/>
        <v>-</v>
      </c>
    </row>
    <row r="533" spans="1:10">
      <c r="A533" s="8">
        <v>54058</v>
      </c>
      <c r="B533">
        <f>SUMIF(利用履歴!$C$2:$C$48,"="&amp;定額コース支払!A533,利用履歴!$B$2:$B$48)</f>
        <v>0</v>
      </c>
      <c r="C533">
        <f t="shared" si="57"/>
        <v>141891844</v>
      </c>
      <c r="D533" s="9">
        <f t="shared" si="58"/>
        <v>31</v>
      </c>
      <c r="E533" s="12">
        <f t="shared" si="59"/>
        <v>1.1210958904109591E-2</v>
      </c>
      <c r="F533">
        <f t="shared" si="60"/>
        <v>1590743</v>
      </c>
      <c r="G533">
        <f t="shared" si="61"/>
        <v>143482587</v>
      </c>
      <c r="H533" s="14"/>
      <c r="I533">
        <f t="shared" si="62"/>
        <v>143482587</v>
      </c>
      <c r="J533" s="11" t="str">
        <f t="shared" si="56"/>
        <v>-</v>
      </c>
    </row>
    <row r="534" spans="1:10">
      <c r="A534" s="8">
        <v>54089</v>
      </c>
      <c r="B534">
        <f>SUMIF(利用履歴!$C$2:$C$48,"="&amp;定額コース支払!A534,利用履歴!$B$2:$B$48)</f>
        <v>0</v>
      </c>
      <c r="C534">
        <f t="shared" si="57"/>
        <v>143482587</v>
      </c>
      <c r="D534" s="9">
        <f t="shared" si="58"/>
        <v>31</v>
      </c>
      <c r="E534" s="12">
        <f t="shared" si="59"/>
        <v>1.1210958904109591E-2</v>
      </c>
      <c r="F534">
        <f t="shared" si="60"/>
        <v>1608577</v>
      </c>
      <c r="G534">
        <f t="shared" si="61"/>
        <v>145091164</v>
      </c>
      <c r="H534" s="14"/>
      <c r="I534">
        <f t="shared" si="62"/>
        <v>145091164</v>
      </c>
      <c r="J534" s="11" t="str">
        <f t="shared" si="56"/>
        <v>-</v>
      </c>
    </row>
    <row r="535" spans="1:10">
      <c r="A535" s="8">
        <v>54118</v>
      </c>
      <c r="B535">
        <f>SUMIF(利用履歴!$C$2:$C$48,"="&amp;定額コース支払!A535,利用履歴!$B$2:$B$48)</f>
        <v>0</v>
      </c>
      <c r="C535">
        <f t="shared" si="57"/>
        <v>145091164</v>
      </c>
      <c r="D535" s="9">
        <f t="shared" si="58"/>
        <v>29</v>
      </c>
      <c r="E535" s="12">
        <f t="shared" si="59"/>
        <v>1.0487671232876713E-2</v>
      </c>
      <c r="F535">
        <f t="shared" si="60"/>
        <v>1521668</v>
      </c>
      <c r="G535">
        <f t="shared" si="61"/>
        <v>146612832</v>
      </c>
      <c r="H535" s="14"/>
      <c r="I535">
        <f t="shared" si="62"/>
        <v>146612832</v>
      </c>
      <c r="J535" s="11" t="str">
        <f t="shared" si="56"/>
        <v>-</v>
      </c>
    </row>
    <row r="536" spans="1:10">
      <c r="A536" s="8">
        <v>54149</v>
      </c>
      <c r="B536">
        <f>SUMIF(利用履歴!$C$2:$C$48,"="&amp;定額コース支払!A536,利用履歴!$B$2:$B$48)</f>
        <v>0</v>
      </c>
      <c r="C536">
        <f t="shared" si="57"/>
        <v>146612832</v>
      </c>
      <c r="D536" s="9">
        <f t="shared" si="58"/>
        <v>31</v>
      </c>
      <c r="E536" s="12">
        <f t="shared" si="59"/>
        <v>1.1210958904109591E-2</v>
      </c>
      <c r="F536">
        <f t="shared" si="60"/>
        <v>1643670</v>
      </c>
      <c r="G536">
        <f t="shared" si="61"/>
        <v>148256502</v>
      </c>
      <c r="H536" s="14"/>
      <c r="I536">
        <f t="shared" si="62"/>
        <v>148256502</v>
      </c>
      <c r="J536" s="11" t="str">
        <f t="shared" si="56"/>
        <v>-</v>
      </c>
    </row>
    <row r="537" spans="1:10">
      <c r="A537" s="8">
        <v>54179</v>
      </c>
      <c r="B537">
        <f>SUMIF(利用履歴!$C$2:$C$48,"="&amp;定額コース支払!A537,利用履歴!$B$2:$B$48)</f>
        <v>0</v>
      </c>
      <c r="C537">
        <f t="shared" si="57"/>
        <v>148256502</v>
      </c>
      <c r="D537" s="9">
        <f t="shared" si="58"/>
        <v>30</v>
      </c>
      <c r="E537" s="12">
        <f t="shared" si="59"/>
        <v>1.084931506849315E-2</v>
      </c>
      <c r="F537">
        <f t="shared" si="60"/>
        <v>1608481</v>
      </c>
      <c r="G537">
        <f t="shared" si="61"/>
        <v>149864983</v>
      </c>
      <c r="H537" s="14"/>
      <c r="I537">
        <f t="shared" si="62"/>
        <v>149864983</v>
      </c>
      <c r="J537" s="11" t="str">
        <f t="shared" si="56"/>
        <v>-</v>
      </c>
    </row>
    <row r="538" spans="1:10">
      <c r="A538" s="8">
        <v>54210</v>
      </c>
      <c r="B538">
        <f>SUMIF(利用履歴!$C$2:$C$48,"="&amp;定額コース支払!A538,利用履歴!$B$2:$B$48)</f>
        <v>0</v>
      </c>
      <c r="C538">
        <f t="shared" si="57"/>
        <v>149864983</v>
      </c>
      <c r="D538" s="9">
        <f t="shared" si="58"/>
        <v>31</v>
      </c>
      <c r="E538" s="12">
        <f t="shared" si="59"/>
        <v>1.1210958904109591E-2</v>
      </c>
      <c r="F538">
        <f t="shared" si="60"/>
        <v>1680130</v>
      </c>
      <c r="G538">
        <f t="shared" si="61"/>
        <v>151545113</v>
      </c>
      <c r="H538" s="14"/>
      <c r="I538">
        <f t="shared" si="62"/>
        <v>151545113</v>
      </c>
      <c r="J538" s="11" t="str">
        <f t="shared" si="56"/>
        <v>-</v>
      </c>
    </row>
    <row r="539" spans="1:10">
      <c r="A539" s="8">
        <v>54240</v>
      </c>
      <c r="B539">
        <f>SUMIF(利用履歴!$C$2:$C$48,"="&amp;定額コース支払!A539,利用履歴!$B$2:$B$48)</f>
        <v>0</v>
      </c>
      <c r="C539">
        <f t="shared" si="57"/>
        <v>151545113</v>
      </c>
      <c r="D539" s="9">
        <f t="shared" si="58"/>
        <v>30</v>
      </c>
      <c r="E539" s="12">
        <f t="shared" si="59"/>
        <v>1.084931506849315E-2</v>
      </c>
      <c r="F539">
        <f t="shared" si="60"/>
        <v>1644160</v>
      </c>
      <c r="G539">
        <f t="shared" si="61"/>
        <v>153189273</v>
      </c>
      <c r="H539" s="14"/>
      <c r="I539">
        <f t="shared" si="62"/>
        <v>153189273</v>
      </c>
      <c r="J539" s="11" t="str">
        <f t="shared" si="56"/>
        <v>-</v>
      </c>
    </row>
    <row r="540" spans="1:10">
      <c r="A540" s="8">
        <v>54271</v>
      </c>
      <c r="B540">
        <f>SUMIF(利用履歴!$C$2:$C$48,"="&amp;定額コース支払!A540,利用履歴!$B$2:$B$48)</f>
        <v>0</v>
      </c>
      <c r="C540">
        <f t="shared" si="57"/>
        <v>153189273</v>
      </c>
      <c r="D540" s="9">
        <f t="shared" si="58"/>
        <v>31</v>
      </c>
      <c r="E540" s="12">
        <f t="shared" si="59"/>
        <v>1.1210958904109591E-2</v>
      </c>
      <c r="F540">
        <f t="shared" si="60"/>
        <v>1717398</v>
      </c>
      <c r="G540">
        <f t="shared" si="61"/>
        <v>154906671</v>
      </c>
      <c r="H540" s="14"/>
      <c r="I540">
        <f t="shared" si="62"/>
        <v>154906671</v>
      </c>
      <c r="J540" s="11" t="str">
        <f t="shared" si="56"/>
        <v>-</v>
      </c>
    </row>
    <row r="541" spans="1:10">
      <c r="A541" s="8">
        <v>54302</v>
      </c>
      <c r="B541">
        <f>SUMIF(利用履歴!$C$2:$C$48,"="&amp;定額コース支払!A541,利用履歴!$B$2:$B$48)</f>
        <v>0</v>
      </c>
      <c r="C541">
        <f t="shared" si="57"/>
        <v>154906671</v>
      </c>
      <c r="D541" s="9">
        <f t="shared" si="58"/>
        <v>31</v>
      </c>
      <c r="E541" s="12">
        <f t="shared" si="59"/>
        <v>1.1210958904109591E-2</v>
      </c>
      <c r="F541">
        <f t="shared" si="60"/>
        <v>1736652</v>
      </c>
      <c r="G541">
        <f t="shared" si="61"/>
        <v>156643323</v>
      </c>
      <c r="H541" s="14"/>
      <c r="I541">
        <f t="shared" si="62"/>
        <v>156643323</v>
      </c>
      <c r="J541" s="11" t="str">
        <f t="shared" si="56"/>
        <v>-</v>
      </c>
    </row>
    <row r="542" spans="1:10">
      <c r="A542" s="8">
        <v>54332</v>
      </c>
      <c r="B542">
        <f>SUMIF(利用履歴!$C$2:$C$48,"="&amp;定額コース支払!A542,利用履歴!$B$2:$B$48)</f>
        <v>0</v>
      </c>
      <c r="C542">
        <f t="shared" si="57"/>
        <v>156643323</v>
      </c>
      <c r="D542" s="9">
        <f t="shared" si="58"/>
        <v>30</v>
      </c>
      <c r="E542" s="12">
        <f t="shared" si="59"/>
        <v>1.084931506849315E-2</v>
      </c>
      <c r="F542">
        <f t="shared" si="60"/>
        <v>1699472</v>
      </c>
      <c r="G542">
        <f t="shared" si="61"/>
        <v>158342795</v>
      </c>
      <c r="H542" s="14"/>
      <c r="I542">
        <f t="shared" si="62"/>
        <v>158342795</v>
      </c>
      <c r="J542" s="11" t="str">
        <f t="shared" si="56"/>
        <v>-</v>
      </c>
    </row>
    <row r="543" spans="1:10">
      <c r="A543" s="8">
        <v>54363</v>
      </c>
      <c r="B543">
        <f>SUMIF(利用履歴!$C$2:$C$48,"="&amp;定額コース支払!A543,利用履歴!$B$2:$B$48)</f>
        <v>0</v>
      </c>
      <c r="C543">
        <f t="shared" si="57"/>
        <v>158342795</v>
      </c>
      <c r="D543" s="9">
        <f t="shared" si="58"/>
        <v>31</v>
      </c>
      <c r="E543" s="12">
        <f t="shared" si="59"/>
        <v>1.1210958904109591E-2</v>
      </c>
      <c r="F543">
        <f t="shared" si="60"/>
        <v>1775174</v>
      </c>
      <c r="G543">
        <f t="shared" si="61"/>
        <v>160117969</v>
      </c>
      <c r="H543" s="14"/>
      <c r="I543">
        <f t="shared" si="62"/>
        <v>160117969</v>
      </c>
      <c r="J543" s="11" t="str">
        <f t="shared" si="56"/>
        <v>-</v>
      </c>
    </row>
    <row r="544" spans="1:10">
      <c r="A544" s="8">
        <v>54393</v>
      </c>
      <c r="B544">
        <f>SUMIF(利用履歴!$C$2:$C$48,"="&amp;定額コース支払!A544,利用履歴!$B$2:$B$48)</f>
        <v>0</v>
      </c>
      <c r="C544">
        <f t="shared" si="57"/>
        <v>160117969</v>
      </c>
      <c r="D544" s="9">
        <f t="shared" si="58"/>
        <v>30</v>
      </c>
      <c r="E544" s="12">
        <f t="shared" si="59"/>
        <v>1.084931506849315E-2</v>
      </c>
      <c r="F544">
        <f t="shared" si="60"/>
        <v>1737170</v>
      </c>
      <c r="G544">
        <f t="shared" si="61"/>
        <v>161855139</v>
      </c>
      <c r="H544" s="14"/>
      <c r="I544">
        <f t="shared" si="62"/>
        <v>161855139</v>
      </c>
      <c r="J544" s="11" t="str">
        <f t="shared" si="56"/>
        <v>-</v>
      </c>
    </row>
    <row r="545" spans="1:10">
      <c r="A545" s="8">
        <v>54424</v>
      </c>
      <c r="B545">
        <f>SUMIF(利用履歴!$C$2:$C$48,"="&amp;定額コース支払!A545,利用履歴!$B$2:$B$48)</f>
        <v>0</v>
      </c>
      <c r="C545">
        <f t="shared" si="57"/>
        <v>161855139</v>
      </c>
      <c r="D545" s="9">
        <f t="shared" si="58"/>
        <v>31</v>
      </c>
      <c r="E545" s="12">
        <f t="shared" si="59"/>
        <v>1.1210958904109591E-2</v>
      </c>
      <c r="F545">
        <f t="shared" si="60"/>
        <v>1814551</v>
      </c>
      <c r="G545">
        <f t="shared" si="61"/>
        <v>163669690</v>
      </c>
      <c r="H545" s="14"/>
      <c r="I545">
        <f t="shared" si="62"/>
        <v>163669690</v>
      </c>
      <c r="J545" s="11" t="str">
        <f t="shared" si="56"/>
        <v>-</v>
      </c>
    </row>
    <row r="546" spans="1:10">
      <c r="A546" s="8">
        <v>54455</v>
      </c>
      <c r="B546">
        <f>SUMIF(利用履歴!$C$2:$C$48,"="&amp;定額コース支払!A546,利用履歴!$B$2:$B$48)</f>
        <v>0</v>
      </c>
      <c r="C546">
        <f t="shared" si="57"/>
        <v>163669690</v>
      </c>
      <c r="D546" s="9">
        <f t="shared" si="58"/>
        <v>31</v>
      </c>
      <c r="E546" s="12">
        <f t="shared" si="59"/>
        <v>1.1210958904109591E-2</v>
      </c>
      <c r="F546">
        <f t="shared" si="60"/>
        <v>1834894</v>
      </c>
      <c r="G546">
        <f t="shared" si="61"/>
        <v>165504584</v>
      </c>
      <c r="H546" s="14"/>
      <c r="I546">
        <f t="shared" si="62"/>
        <v>165504584</v>
      </c>
      <c r="J546" s="11" t="str">
        <f t="shared" si="56"/>
        <v>-</v>
      </c>
    </row>
    <row r="547" spans="1:10">
      <c r="A547" s="8">
        <v>54483</v>
      </c>
      <c r="B547">
        <f>SUMIF(利用履歴!$C$2:$C$48,"="&amp;定額コース支払!A547,利用履歴!$B$2:$B$48)</f>
        <v>0</v>
      </c>
      <c r="C547">
        <f t="shared" si="57"/>
        <v>165504584</v>
      </c>
      <c r="D547" s="9">
        <f t="shared" si="58"/>
        <v>28</v>
      </c>
      <c r="E547" s="12">
        <f t="shared" si="59"/>
        <v>1.0126027397260274E-2</v>
      </c>
      <c r="F547">
        <f t="shared" si="60"/>
        <v>1675903</v>
      </c>
      <c r="G547">
        <f t="shared" si="61"/>
        <v>167180487</v>
      </c>
      <c r="H547" s="14"/>
      <c r="I547">
        <f t="shared" si="62"/>
        <v>167180487</v>
      </c>
      <c r="J547" s="11" t="str">
        <f t="shared" si="56"/>
        <v>-</v>
      </c>
    </row>
    <row r="548" spans="1:10">
      <c r="A548" s="8">
        <v>54514</v>
      </c>
      <c r="B548">
        <f>SUMIF(利用履歴!$C$2:$C$48,"="&amp;定額コース支払!A548,利用履歴!$B$2:$B$48)</f>
        <v>0</v>
      </c>
      <c r="C548">
        <f t="shared" si="57"/>
        <v>167180487</v>
      </c>
      <c r="D548" s="9">
        <f t="shared" si="58"/>
        <v>31</v>
      </c>
      <c r="E548" s="12">
        <f t="shared" si="59"/>
        <v>1.1210958904109591E-2</v>
      </c>
      <c r="F548">
        <f t="shared" si="60"/>
        <v>1874253</v>
      </c>
      <c r="G548">
        <f t="shared" si="61"/>
        <v>169054740</v>
      </c>
      <c r="H548" s="14"/>
      <c r="I548">
        <f t="shared" si="62"/>
        <v>169054740</v>
      </c>
      <c r="J548" s="11" t="str">
        <f t="shared" si="56"/>
        <v>-</v>
      </c>
    </row>
    <row r="549" spans="1:10">
      <c r="A549" s="8">
        <v>54544</v>
      </c>
      <c r="B549">
        <f>SUMIF(利用履歴!$C$2:$C$48,"="&amp;定額コース支払!A549,利用履歴!$B$2:$B$48)</f>
        <v>0</v>
      </c>
      <c r="C549">
        <f t="shared" si="57"/>
        <v>169054740</v>
      </c>
      <c r="D549" s="9">
        <f t="shared" si="58"/>
        <v>30</v>
      </c>
      <c r="E549" s="12">
        <f t="shared" si="59"/>
        <v>1.084931506849315E-2</v>
      </c>
      <c r="F549">
        <f t="shared" si="60"/>
        <v>1834128</v>
      </c>
      <c r="G549">
        <f t="shared" si="61"/>
        <v>170888868</v>
      </c>
      <c r="H549" s="14"/>
      <c r="I549">
        <f t="shared" si="62"/>
        <v>170888868</v>
      </c>
      <c r="J549" s="11" t="str">
        <f t="shared" si="56"/>
        <v>-</v>
      </c>
    </row>
    <row r="550" spans="1:10">
      <c r="A550" s="8">
        <v>54575</v>
      </c>
      <c r="B550">
        <f>SUMIF(利用履歴!$C$2:$C$48,"="&amp;定額コース支払!A550,利用履歴!$B$2:$B$48)</f>
        <v>0</v>
      </c>
      <c r="C550">
        <f t="shared" si="57"/>
        <v>170888868</v>
      </c>
      <c r="D550" s="9">
        <f t="shared" si="58"/>
        <v>31</v>
      </c>
      <c r="E550" s="12">
        <f t="shared" si="59"/>
        <v>1.1210958904109591E-2</v>
      </c>
      <c r="F550">
        <f t="shared" si="60"/>
        <v>1915828</v>
      </c>
      <c r="G550">
        <f t="shared" si="61"/>
        <v>172804696</v>
      </c>
      <c r="H550" s="14"/>
      <c r="I550">
        <f t="shared" si="62"/>
        <v>172804696</v>
      </c>
      <c r="J550" s="11" t="str">
        <f t="shared" si="56"/>
        <v>-</v>
      </c>
    </row>
    <row r="551" spans="1:10">
      <c r="A551" s="8">
        <v>54605</v>
      </c>
      <c r="B551">
        <f>SUMIF(利用履歴!$C$2:$C$48,"="&amp;定額コース支払!A551,利用履歴!$B$2:$B$48)</f>
        <v>0</v>
      </c>
      <c r="C551">
        <f t="shared" si="57"/>
        <v>172804696</v>
      </c>
      <c r="D551" s="9">
        <f t="shared" si="58"/>
        <v>30</v>
      </c>
      <c r="E551" s="12">
        <f t="shared" si="59"/>
        <v>1.084931506849315E-2</v>
      </c>
      <c r="F551">
        <f t="shared" si="60"/>
        <v>1874812</v>
      </c>
      <c r="G551">
        <f t="shared" si="61"/>
        <v>174679508</v>
      </c>
      <c r="H551" s="14"/>
      <c r="I551">
        <f t="shared" si="62"/>
        <v>174679508</v>
      </c>
      <c r="J551" s="11" t="str">
        <f t="shared" si="56"/>
        <v>-</v>
      </c>
    </row>
    <row r="552" spans="1:10">
      <c r="A552" s="8">
        <v>54636</v>
      </c>
      <c r="B552">
        <f>SUMIF(利用履歴!$C$2:$C$48,"="&amp;定額コース支払!A552,利用履歴!$B$2:$B$48)</f>
        <v>0</v>
      </c>
      <c r="C552">
        <f t="shared" si="57"/>
        <v>174679508</v>
      </c>
      <c r="D552" s="9">
        <f t="shared" si="58"/>
        <v>31</v>
      </c>
      <c r="E552" s="12">
        <f t="shared" si="59"/>
        <v>1.1210958904109591E-2</v>
      </c>
      <c r="F552">
        <f t="shared" si="60"/>
        <v>1958324</v>
      </c>
      <c r="G552">
        <f t="shared" si="61"/>
        <v>176637832</v>
      </c>
      <c r="H552" s="14"/>
      <c r="I552">
        <f t="shared" si="62"/>
        <v>176637832</v>
      </c>
      <c r="J552" s="11" t="str">
        <f t="shared" si="56"/>
        <v>-</v>
      </c>
    </row>
    <row r="553" spans="1:10">
      <c r="A553" s="8">
        <v>54667</v>
      </c>
      <c r="B553">
        <f>SUMIF(利用履歴!$C$2:$C$48,"="&amp;定額コース支払!A553,利用履歴!$B$2:$B$48)</f>
        <v>0</v>
      </c>
      <c r="C553">
        <f t="shared" si="57"/>
        <v>176637832</v>
      </c>
      <c r="D553" s="9">
        <f t="shared" si="58"/>
        <v>31</v>
      </c>
      <c r="E553" s="12">
        <f t="shared" si="59"/>
        <v>1.1210958904109591E-2</v>
      </c>
      <c r="F553">
        <f t="shared" si="60"/>
        <v>1980279</v>
      </c>
      <c r="G553">
        <f t="shared" si="61"/>
        <v>178618111</v>
      </c>
      <c r="H553" s="14"/>
      <c r="I553">
        <f t="shared" si="62"/>
        <v>178618111</v>
      </c>
      <c r="J553" s="11" t="str">
        <f t="shared" si="56"/>
        <v>-</v>
      </c>
    </row>
    <row r="554" spans="1:10">
      <c r="A554" s="8">
        <v>54697</v>
      </c>
      <c r="B554">
        <f>SUMIF(利用履歴!$C$2:$C$48,"="&amp;定額コース支払!A554,利用履歴!$B$2:$B$48)</f>
        <v>0</v>
      </c>
      <c r="C554">
        <f t="shared" si="57"/>
        <v>178618111</v>
      </c>
      <c r="D554" s="9">
        <f t="shared" si="58"/>
        <v>30</v>
      </c>
      <c r="E554" s="12">
        <f t="shared" si="59"/>
        <v>1.084931506849315E-2</v>
      </c>
      <c r="F554">
        <f t="shared" si="60"/>
        <v>1937884</v>
      </c>
      <c r="G554">
        <f t="shared" si="61"/>
        <v>180555995</v>
      </c>
      <c r="H554" s="14"/>
      <c r="I554">
        <f t="shared" si="62"/>
        <v>180555995</v>
      </c>
      <c r="J554" s="11" t="str">
        <f t="shared" si="56"/>
        <v>-</v>
      </c>
    </row>
    <row r="555" spans="1:10">
      <c r="A555" s="8">
        <v>54728</v>
      </c>
      <c r="B555">
        <f>SUMIF(利用履歴!$C$2:$C$48,"="&amp;定額コース支払!A555,利用履歴!$B$2:$B$48)</f>
        <v>0</v>
      </c>
      <c r="C555">
        <f t="shared" si="57"/>
        <v>180555995</v>
      </c>
      <c r="D555" s="9">
        <f t="shared" si="58"/>
        <v>31</v>
      </c>
      <c r="E555" s="12">
        <f t="shared" si="59"/>
        <v>1.1210958904109591E-2</v>
      </c>
      <c r="F555">
        <f t="shared" si="60"/>
        <v>2024205</v>
      </c>
      <c r="G555">
        <f t="shared" si="61"/>
        <v>182580200</v>
      </c>
      <c r="H555" s="14"/>
      <c r="I555">
        <f t="shared" si="62"/>
        <v>182580200</v>
      </c>
      <c r="J555" s="11" t="str">
        <f t="shared" si="56"/>
        <v>-</v>
      </c>
    </row>
    <row r="556" spans="1:10">
      <c r="A556" s="8">
        <v>54758</v>
      </c>
      <c r="B556">
        <f>SUMIF(利用履歴!$C$2:$C$48,"="&amp;定額コース支払!A556,利用履歴!$B$2:$B$48)</f>
        <v>0</v>
      </c>
      <c r="C556">
        <f t="shared" si="57"/>
        <v>182580200</v>
      </c>
      <c r="D556" s="9">
        <f t="shared" si="58"/>
        <v>30</v>
      </c>
      <c r="E556" s="12">
        <f t="shared" si="59"/>
        <v>1.084931506849315E-2</v>
      </c>
      <c r="F556">
        <f t="shared" si="60"/>
        <v>1980870</v>
      </c>
      <c r="G556">
        <f t="shared" si="61"/>
        <v>184561070</v>
      </c>
      <c r="H556" s="14"/>
      <c r="I556">
        <f t="shared" si="62"/>
        <v>184561070</v>
      </c>
      <c r="J556" s="11" t="str">
        <f t="shared" si="56"/>
        <v>-</v>
      </c>
    </row>
    <row r="557" spans="1:10">
      <c r="A557" s="8">
        <v>54789</v>
      </c>
      <c r="B557">
        <f>SUMIF(利用履歴!$C$2:$C$48,"="&amp;定額コース支払!A557,利用履歴!$B$2:$B$48)</f>
        <v>0</v>
      </c>
      <c r="C557">
        <f t="shared" si="57"/>
        <v>184561070</v>
      </c>
      <c r="D557" s="9">
        <f t="shared" si="58"/>
        <v>31</v>
      </c>
      <c r="E557" s="12">
        <f t="shared" si="59"/>
        <v>1.1210958904109591E-2</v>
      </c>
      <c r="F557">
        <f t="shared" si="60"/>
        <v>2069106</v>
      </c>
      <c r="G557">
        <f t="shared" si="61"/>
        <v>186630176</v>
      </c>
      <c r="H557" s="14"/>
      <c r="I557">
        <f t="shared" si="62"/>
        <v>186630176</v>
      </c>
      <c r="J557" s="11" t="str">
        <f t="shared" si="56"/>
        <v>-</v>
      </c>
    </row>
    <row r="558" spans="1:10">
      <c r="A558" s="8">
        <v>54820</v>
      </c>
      <c r="B558">
        <f>SUMIF(利用履歴!$C$2:$C$48,"="&amp;定額コース支払!A558,利用履歴!$B$2:$B$48)</f>
        <v>0</v>
      </c>
      <c r="C558">
        <f t="shared" si="57"/>
        <v>186630176</v>
      </c>
      <c r="D558" s="9">
        <f t="shared" si="58"/>
        <v>31</v>
      </c>
      <c r="E558" s="12">
        <f t="shared" si="59"/>
        <v>1.1210958904109591E-2</v>
      </c>
      <c r="F558">
        <f t="shared" si="60"/>
        <v>2092303</v>
      </c>
      <c r="G558">
        <f t="shared" si="61"/>
        <v>188722479</v>
      </c>
      <c r="H558" s="14"/>
      <c r="I558">
        <f t="shared" si="62"/>
        <v>188722479</v>
      </c>
      <c r="J558" s="11" t="str">
        <f t="shared" si="56"/>
        <v>-</v>
      </c>
    </row>
    <row r="559" spans="1:10">
      <c r="A559" s="8">
        <v>54848</v>
      </c>
      <c r="B559">
        <f>SUMIF(利用履歴!$C$2:$C$48,"="&amp;定額コース支払!A559,利用履歴!$B$2:$B$48)</f>
        <v>0</v>
      </c>
      <c r="C559">
        <f t="shared" si="57"/>
        <v>188722479</v>
      </c>
      <c r="D559" s="9">
        <f t="shared" si="58"/>
        <v>28</v>
      </c>
      <c r="E559" s="12">
        <f t="shared" si="59"/>
        <v>1.0126027397260274E-2</v>
      </c>
      <c r="F559">
        <f t="shared" si="60"/>
        <v>1911008</v>
      </c>
      <c r="G559">
        <f t="shared" si="61"/>
        <v>190633487</v>
      </c>
      <c r="H559" s="14"/>
      <c r="I559">
        <f t="shared" si="62"/>
        <v>190633487</v>
      </c>
      <c r="J559" s="11" t="str">
        <f t="shared" si="56"/>
        <v>-</v>
      </c>
    </row>
    <row r="560" spans="1:10">
      <c r="A560" s="8">
        <v>54879</v>
      </c>
      <c r="B560">
        <f>SUMIF(利用履歴!$C$2:$C$48,"="&amp;定額コース支払!A560,利用履歴!$B$2:$B$48)</f>
        <v>0</v>
      </c>
      <c r="C560">
        <f t="shared" si="57"/>
        <v>190633487</v>
      </c>
      <c r="D560" s="9">
        <f t="shared" si="58"/>
        <v>31</v>
      </c>
      <c r="E560" s="12">
        <f t="shared" si="59"/>
        <v>1.1210958904109591E-2</v>
      </c>
      <c r="F560">
        <f t="shared" si="60"/>
        <v>2137184</v>
      </c>
      <c r="G560">
        <f t="shared" si="61"/>
        <v>192770671</v>
      </c>
      <c r="H560" s="14"/>
      <c r="I560">
        <f t="shared" si="62"/>
        <v>192770671</v>
      </c>
      <c r="J560" s="11" t="str">
        <f t="shared" si="56"/>
        <v>-</v>
      </c>
    </row>
    <row r="561" spans="1:10">
      <c r="A561" s="8">
        <v>54909</v>
      </c>
      <c r="B561">
        <f>SUMIF(利用履歴!$C$2:$C$48,"="&amp;定額コース支払!A561,利用履歴!$B$2:$B$48)</f>
        <v>0</v>
      </c>
      <c r="C561">
        <f t="shared" si="57"/>
        <v>192770671</v>
      </c>
      <c r="D561" s="9">
        <f t="shared" si="58"/>
        <v>30</v>
      </c>
      <c r="E561" s="12">
        <f t="shared" si="59"/>
        <v>1.084931506849315E-2</v>
      </c>
      <c r="F561">
        <f t="shared" si="60"/>
        <v>2091429</v>
      </c>
      <c r="G561">
        <f t="shared" si="61"/>
        <v>194862100</v>
      </c>
      <c r="H561" s="14"/>
      <c r="I561">
        <f t="shared" si="62"/>
        <v>194862100</v>
      </c>
      <c r="J561" s="11" t="str">
        <f t="shared" si="56"/>
        <v>-</v>
      </c>
    </row>
    <row r="562" spans="1:10">
      <c r="A562" s="8">
        <v>54940</v>
      </c>
      <c r="B562">
        <f>SUMIF(利用履歴!$C$2:$C$48,"="&amp;定額コース支払!A562,利用履歴!$B$2:$B$48)</f>
        <v>0</v>
      </c>
      <c r="C562">
        <f t="shared" si="57"/>
        <v>194862100</v>
      </c>
      <c r="D562" s="9">
        <f t="shared" si="58"/>
        <v>31</v>
      </c>
      <c r="E562" s="12">
        <f t="shared" si="59"/>
        <v>1.1210958904109591E-2</v>
      </c>
      <c r="F562">
        <f t="shared" si="60"/>
        <v>2184590</v>
      </c>
      <c r="G562">
        <f t="shared" si="61"/>
        <v>197046690</v>
      </c>
      <c r="H562" s="14"/>
      <c r="I562">
        <f t="shared" si="62"/>
        <v>197046690</v>
      </c>
      <c r="J562" s="11" t="str">
        <f t="shared" si="56"/>
        <v>-</v>
      </c>
    </row>
    <row r="563" spans="1:10">
      <c r="A563" s="8">
        <v>54970</v>
      </c>
      <c r="B563">
        <f>SUMIF(利用履歴!$C$2:$C$48,"="&amp;定額コース支払!A563,利用履歴!$B$2:$B$48)</f>
        <v>0</v>
      </c>
      <c r="C563">
        <f t="shared" si="57"/>
        <v>197046690</v>
      </c>
      <c r="D563" s="9">
        <f t="shared" si="58"/>
        <v>30</v>
      </c>
      <c r="E563" s="12">
        <f t="shared" si="59"/>
        <v>1.084931506849315E-2</v>
      </c>
      <c r="F563">
        <f t="shared" si="60"/>
        <v>2137821</v>
      </c>
      <c r="G563">
        <f t="shared" si="61"/>
        <v>199184511</v>
      </c>
      <c r="H563" s="14"/>
      <c r="I563">
        <f t="shared" si="62"/>
        <v>199184511</v>
      </c>
      <c r="J563" s="11" t="str">
        <f t="shared" si="56"/>
        <v>-</v>
      </c>
    </row>
    <row r="564" spans="1:10">
      <c r="A564" s="8">
        <v>55001</v>
      </c>
      <c r="B564">
        <f>SUMIF(利用履歴!$C$2:$C$48,"="&amp;定額コース支払!A564,利用履歴!$B$2:$B$48)</f>
        <v>0</v>
      </c>
      <c r="C564">
        <f t="shared" si="57"/>
        <v>199184511</v>
      </c>
      <c r="D564" s="9">
        <f t="shared" si="58"/>
        <v>31</v>
      </c>
      <c r="E564" s="12">
        <f t="shared" si="59"/>
        <v>1.1210958904109591E-2</v>
      </c>
      <c r="F564">
        <f t="shared" si="60"/>
        <v>2233049</v>
      </c>
      <c r="G564">
        <f t="shared" si="61"/>
        <v>201417560</v>
      </c>
      <c r="H564" s="14"/>
      <c r="I564">
        <f t="shared" si="62"/>
        <v>201417560</v>
      </c>
      <c r="J564" s="11" t="str">
        <f t="shared" si="56"/>
        <v>-</v>
      </c>
    </row>
    <row r="565" spans="1:10">
      <c r="A565" s="8">
        <v>55032</v>
      </c>
      <c r="B565">
        <f>SUMIF(利用履歴!$C$2:$C$48,"="&amp;定額コース支払!A565,利用履歴!$B$2:$B$48)</f>
        <v>0</v>
      </c>
      <c r="C565">
        <f t="shared" si="57"/>
        <v>201417560</v>
      </c>
      <c r="D565" s="9">
        <f t="shared" si="58"/>
        <v>31</v>
      </c>
      <c r="E565" s="12">
        <f t="shared" si="59"/>
        <v>1.1210958904109591E-2</v>
      </c>
      <c r="F565">
        <f t="shared" si="60"/>
        <v>2258083</v>
      </c>
      <c r="G565">
        <f t="shared" si="61"/>
        <v>203675643</v>
      </c>
      <c r="H565" s="14"/>
      <c r="I565">
        <f t="shared" si="62"/>
        <v>203675643</v>
      </c>
      <c r="J565" s="11" t="str">
        <f t="shared" si="56"/>
        <v>-</v>
      </c>
    </row>
    <row r="566" spans="1:10">
      <c r="A566" s="8">
        <v>55062</v>
      </c>
      <c r="B566">
        <f>SUMIF(利用履歴!$C$2:$C$48,"="&amp;定額コース支払!A566,利用履歴!$B$2:$B$48)</f>
        <v>0</v>
      </c>
      <c r="C566">
        <f t="shared" si="57"/>
        <v>203675643</v>
      </c>
      <c r="D566" s="9">
        <f t="shared" si="58"/>
        <v>30</v>
      </c>
      <c r="E566" s="12">
        <f t="shared" si="59"/>
        <v>1.084931506849315E-2</v>
      </c>
      <c r="F566">
        <f t="shared" si="60"/>
        <v>2209741</v>
      </c>
      <c r="G566">
        <f t="shared" si="61"/>
        <v>205885384</v>
      </c>
      <c r="H566" s="14"/>
      <c r="I566">
        <f t="shared" si="62"/>
        <v>205885384</v>
      </c>
      <c r="J566" s="11" t="str">
        <f t="shared" si="56"/>
        <v>-</v>
      </c>
    </row>
    <row r="567" spans="1:10">
      <c r="A567" s="8">
        <v>55093</v>
      </c>
      <c r="B567">
        <f>SUMIF(利用履歴!$C$2:$C$48,"="&amp;定額コース支払!A567,利用履歴!$B$2:$B$48)</f>
        <v>0</v>
      </c>
      <c r="C567">
        <f t="shared" si="57"/>
        <v>205885384</v>
      </c>
      <c r="D567" s="9">
        <f t="shared" si="58"/>
        <v>31</v>
      </c>
      <c r="E567" s="12">
        <f t="shared" si="59"/>
        <v>1.1210958904109591E-2</v>
      </c>
      <c r="F567">
        <f t="shared" si="60"/>
        <v>2308172</v>
      </c>
      <c r="G567">
        <f t="shared" si="61"/>
        <v>208193556</v>
      </c>
      <c r="H567" s="14"/>
      <c r="I567">
        <f t="shared" si="62"/>
        <v>208193556</v>
      </c>
      <c r="J567" s="11" t="str">
        <f t="shared" si="56"/>
        <v>-</v>
      </c>
    </row>
    <row r="568" spans="1:10" ht="14.25" thickBot="1">
      <c r="A568" s="8">
        <v>55123</v>
      </c>
      <c r="B568">
        <f>SUMIF(利用履歴!$C$2:$C$48,"="&amp;定額コース支払!A568,利用履歴!$B$2:$B$48)</f>
        <v>0</v>
      </c>
      <c r="C568">
        <f t="shared" si="57"/>
        <v>208193556</v>
      </c>
      <c r="D568" s="9">
        <f t="shared" si="58"/>
        <v>30</v>
      </c>
      <c r="E568" s="12">
        <f t="shared" si="59"/>
        <v>1.084931506849315E-2</v>
      </c>
      <c r="F568">
        <f t="shared" si="60"/>
        <v>2258757</v>
      </c>
      <c r="G568">
        <f t="shared" si="61"/>
        <v>210452313</v>
      </c>
      <c r="H568" s="15"/>
      <c r="I568">
        <f t="shared" si="62"/>
        <v>210452313</v>
      </c>
      <c r="J568" s="11" t="str">
        <f t="shared" si="56"/>
        <v>-</v>
      </c>
    </row>
    <row r="569" spans="1:10">
      <c r="A569" s="8"/>
      <c r="D569" s="9"/>
      <c r="E569" s="12"/>
    </row>
    <row r="570" spans="1:10">
      <c r="A570" s="8"/>
      <c r="D570" s="9"/>
      <c r="E570" s="12"/>
    </row>
    <row r="571" spans="1:10">
      <c r="A571" s="8"/>
      <c r="D571" s="9"/>
      <c r="E571" s="12"/>
    </row>
    <row r="572" spans="1:10">
      <c r="A572" s="8"/>
      <c r="D572" s="9"/>
      <c r="E572" s="12"/>
    </row>
    <row r="573" spans="1:10">
      <c r="A573" s="8"/>
      <c r="D573" s="9"/>
      <c r="E573" s="12"/>
    </row>
    <row r="574" spans="1:10">
      <c r="A574" s="8"/>
      <c r="D574" s="9"/>
      <c r="E574" s="12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G41" sqref="G41"/>
    </sheetView>
  </sheetViews>
  <sheetFormatPr defaultRowHeight="13.5"/>
  <cols>
    <col min="2" max="2" width="3.5" customWidth="1"/>
    <col min="4" max="4" width="14.375" bestFit="1" customWidth="1"/>
  </cols>
  <sheetData>
    <row r="1" spans="1:4">
      <c r="A1" t="s">
        <v>29</v>
      </c>
    </row>
    <row r="3" spans="1:4" ht="14.25" thickBot="1">
      <c r="A3" s="16" t="s">
        <v>1</v>
      </c>
      <c r="B3" s="16"/>
      <c r="C3" s="16"/>
      <c r="D3" t="s">
        <v>2</v>
      </c>
    </row>
    <row r="4" spans="1:4">
      <c r="A4" s="2">
        <v>0</v>
      </c>
      <c r="B4" s="2"/>
      <c r="C4" s="3">
        <v>1000</v>
      </c>
      <c r="D4" s="4" t="s">
        <v>5</v>
      </c>
    </row>
    <row r="5" spans="1:4">
      <c r="A5" s="5">
        <f>C4+1</f>
        <v>1001</v>
      </c>
      <c r="B5" s="5" t="s">
        <v>3</v>
      </c>
      <c r="C5" s="5">
        <v>30000</v>
      </c>
      <c r="D5" s="5">
        <v>1000</v>
      </c>
    </row>
    <row r="6" spans="1:4">
      <c r="A6" s="5">
        <f>C5+1</f>
        <v>30001</v>
      </c>
      <c r="B6" s="5" t="s">
        <v>3</v>
      </c>
      <c r="C6" s="5">
        <v>50000</v>
      </c>
      <c r="D6" s="5">
        <v>2000</v>
      </c>
    </row>
    <row r="7" spans="1:4">
      <c r="A7" s="5">
        <f t="shared" ref="A7:A15" si="0">C6+1</f>
        <v>50001</v>
      </c>
      <c r="B7" s="5" t="s">
        <v>3</v>
      </c>
      <c r="C7" s="5">
        <v>100000</v>
      </c>
      <c r="D7" s="5">
        <v>4000</v>
      </c>
    </row>
    <row r="8" spans="1:4">
      <c r="A8" s="5">
        <f t="shared" si="0"/>
        <v>100001</v>
      </c>
      <c r="B8" s="5" t="s">
        <v>3</v>
      </c>
      <c r="C8" s="5">
        <v>200000</v>
      </c>
      <c r="D8" s="5">
        <v>6000</v>
      </c>
    </row>
    <row r="9" spans="1:4">
      <c r="A9" s="5">
        <f t="shared" si="0"/>
        <v>200001</v>
      </c>
      <c r="B9" s="5" t="s">
        <v>3</v>
      </c>
      <c r="C9" s="5">
        <v>300000</v>
      </c>
      <c r="D9" s="5">
        <v>10000</v>
      </c>
    </row>
    <row r="10" spans="1:4">
      <c r="A10" s="5">
        <f t="shared" si="0"/>
        <v>300001</v>
      </c>
      <c r="B10" s="5" t="s">
        <v>3</v>
      </c>
      <c r="C10" s="5">
        <v>400000</v>
      </c>
      <c r="D10" s="5">
        <v>12000</v>
      </c>
    </row>
    <row r="11" spans="1:4">
      <c r="A11" s="5">
        <f t="shared" si="0"/>
        <v>400001</v>
      </c>
      <c r="B11" s="5" t="s">
        <v>3</v>
      </c>
      <c r="C11" s="5">
        <v>500000</v>
      </c>
      <c r="D11" s="5">
        <v>15000</v>
      </c>
    </row>
    <row r="12" spans="1:4">
      <c r="A12" s="5">
        <f t="shared" si="0"/>
        <v>500001</v>
      </c>
      <c r="B12" s="5" t="s">
        <v>3</v>
      </c>
      <c r="C12" s="5">
        <v>600000</v>
      </c>
      <c r="D12" s="5">
        <v>20000</v>
      </c>
    </row>
    <row r="13" spans="1:4">
      <c r="A13" s="5">
        <f t="shared" si="0"/>
        <v>600001</v>
      </c>
      <c r="B13" s="5" t="s">
        <v>3</v>
      </c>
      <c r="C13" s="5">
        <v>700000</v>
      </c>
      <c r="D13" s="5">
        <v>25000</v>
      </c>
    </row>
    <row r="14" spans="1:4">
      <c r="A14" s="5">
        <f t="shared" si="0"/>
        <v>700001</v>
      </c>
      <c r="B14" s="5" t="s">
        <v>4</v>
      </c>
      <c r="C14" s="5">
        <v>800000</v>
      </c>
      <c r="D14" s="5">
        <v>30000</v>
      </c>
    </row>
    <row r="15" spans="1:4" ht="14.25" thickBot="1">
      <c r="A15" s="6">
        <f t="shared" si="0"/>
        <v>800001</v>
      </c>
      <c r="B15" s="6" t="s">
        <v>4</v>
      </c>
      <c r="C15" s="6"/>
      <c r="D15" s="6">
        <v>40000</v>
      </c>
    </row>
    <row r="16" spans="1:4">
      <c r="A16" s="1" t="s">
        <v>7</v>
      </c>
      <c r="B16" s="1" t="s">
        <v>8</v>
      </c>
      <c r="C16" s="1" t="s">
        <v>9</v>
      </c>
      <c r="D16" s="1" t="s">
        <v>10</v>
      </c>
    </row>
  </sheetData>
  <mergeCells count="1">
    <mergeCell ref="A3:C3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利用履歴</vt:lpstr>
      <vt:lpstr>定額コース支払</vt:lpstr>
      <vt:lpstr>標準コース支払</vt:lpstr>
      <vt:lpstr>標準コース</vt:lpstr>
      <vt:lpstr>長期コース支払</vt:lpstr>
      <vt:lpstr>長期コース</vt:lpstr>
    </vt:vector>
  </TitlesOfParts>
  <Company>OLAB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OGAWA, Hiroshi Santa</dc:creator>
  <cp:lastModifiedBy>santa</cp:lastModifiedBy>
  <dcterms:created xsi:type="dcterms:W3CDTF">2006-12-01T09:52:16Z</dcterms:created>
  <dcterms:modified xsi:type="dcterms:W3CDTF">2010-09-01T09:02:48Z</dcterms:modified>
</cp:coreProperties>
</file>